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86180\Desktop\"/>
    </mc:Choice>
  </mc:AlternateContent>
  <xr:revisionPtr revIDLastSave="0" documentId="8_{A5C76023-3AF7-4FB4-A486-E6CDF4E18323}" xr6:coauthVersionLast="47" xr6:coauthVersionMax="47" xr10:uidLastSave="{00000000-0000-0000-0000-000000000000}"/>
  <bookViews>
    <workbookView xWindow="-108" yWindow="-108" windowWidth="23256" windowHeight="12456" xr2:uid="{00000000-000D-0000-FFFF-FFFF00000000}"/>
  </bookViews>
  <sheets>
    <sheet name="汇总表" sheetId="2" r:id="rId1"/>
    <sheet name="Sheet1" sheetId="1" state="hidden" r:id="rId2"/>
    <sheet name="Sheet2" sheetId="3" r:id="rId3"/>
    <sheet name="Sheet3" sheetId="4" r:id="rId4"/>
    <sheet name="Sheet3 (2)" sheetId="5" r:id="rId5"/>
  </sheets>
  <definedNames>
    <definedName name="_xlnm._FilterDatabase" localSheetId="0" hidden="1">汇总表!$A$5:$G$35</definedName>
    <definedName name="_xlnm.Print_Titles" localSheetId="0">汇总表!$A:$G,汇总表!$1:$5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2" l="1"/>
  <c r="F10" i="2"/>
  <c r="F12" i="2"/>
  <c r="F13" i="2"/>
  <c r="F14" i="2"/>
  <c r="F15" i="2"/>
  <c r="F16" i="2"/>
  <c r="F17" i="2"/>
  <c r="F18" i="2"/>
  <c r="F19" i="2"/>
  <c r="F20" i="2"/>
  <c r="F21" i="2"/>
  <c r="F22" i="2"/>
  <c r="F23" i="2"/>
  <c r="F24" i="2"/>
  <c r="F25" i="2"/>
  <c r="F27" i="2"/>
  <c r="F28" i="2"/>
  <c r="F31" i="2"/>
  <c r="F32" i="2"/>
  <c r="F34" i="2"/>
  <c r="F6" i="2"/>
  <c r="H28" i="5"/>
  <c r="G28" i="5"/>
  <c r="F28" i="5"/>
  <c r="G28" i="4" l="1"/>
  <c r="H28" i="4"/>
  <c r="F28" i="4"/>
  <c r="D22" i="3"/>
  <c r="D23" i="3"/>
  <c r="D24" i="3"/>
  <c r="D25" i="3"/>
  <c r="D26" i="3"/>
  <c r="D27" i="3"/>
  <c r="D28" i="3"/>
  <c r="D21" i="3"/>
  <c r="F16" i="3" l="1"/>
  <c r="F17" i="3"/>
  <c r="F18" i="3"/>
  <c r="F19" i="3"/>
  <c r="F20" i="3"/>
  <c r="F29" i="3"/>
  <c r="F15" i="3"/>
  <c r="D30" i="3"/>
  <c r="D35" i="2"/>
  <c r="L10" i="1" l="1"/>
  <c r="K11" i="1"/>
  <c r="L11" i="1" s="1"/>
  <c r="K12" i="1"/>
  <c r="L12" i="1" s="1"/>
  <c r="L26" i="1"/>
  <c r="K7" i="1"/>
  <c r="L7" i="1" s="1"/>
  <c r="K8" i="1"/>
  <c r="L8" i="1" s="1"/>
  <c r="K9" i="1"/>
  <c r="L9" i="1" s="1"/>
  <c r="K10" i="1"/>
  <c r="K13" i="1"/>
  <c r="L13" i="1" s="1"/>
  <c r="K14" i="1"/>
  <c r="L14" i="1" s="1"/>
  <c r="K15" i="1"/>
  <c r="L15" i="1" s="1"/>
  <c r="K16" i="1"/>
  <c r="L16" i="1" s="1"/>
  <c r="K17" i="1"/>
  <c r="L17" i="1" s="1"/>
  <c r="K18" i="1"/>
  <c r="L18" i="1" s="1"/>
  <c r="K19" i="1"/>
  <c r="L19" i="1" s="1"/>
  <c r="K20" i="1"/>
  <c r="L20" i="1" s="1"/>
  <c r="K21" i="1"/>
  <c r="L21" i="1" s="1"/>
  <c r="K22" i="1"/>
  <c r="L22" i="1" s="1"/>
  <c r="K23" i="1"/>
  <c r="L23" i="1" s="1"/>
  <c r="K24" i="1"/>
  <c r="L24" i="1" s="1"/>
  <c r="K25" i="1"/>
  <c r="L25" i="1" s="1"/>
  <c r="K26" i="1"/>
  <c r="K27" i="1"/>
  <c r="L27" i="1" s="1"/>
  <c r="K28" i="1"/>
  <c r="L28" i="1" s="1"/>
  <c r="K29" i="1"/>
  <c r="L29" i="1" s="1"/>
  <c r="K30" i="1"/>
  <c r="L30" i="1" s="1"/>
  <c r="K31" i="1"/>
  <c r="L31" i="1" s="1"/>
  <c r="K32" i="1"/>
  <c r="L32" i="1" s="1"/>
  <c r="K33" i="1"/>
  <c r="L33" i="1" s="1"/>
  <c r="F36" i="1"/>
  <c r="G36" i="1"/>
  <c r="H36" i="1"/>
  <c r="I36" i="1"/>
  <c r="J36" i="1"/>
  <c r="E36" i="1"/>
  <c r="K6" i="1"/>
  <c r="L6" i="1" s="1"/>
  <c r="E25" i="3" l="1"/>
  <c r="F25" i="3" s="1"/>
  <c r="E27" i="3"/>
  <c r="F27" i="3" s="1"/>
  <c r="E22" i="3"/>
  <c r="F22" i="3" s="1"/>
  <c r="E24" i="3"/>
  <c r="F24" i="3" s="1"/>
  <c r="E26" i="3"/>
  <c r="F26" i="3" s="1"/>
  <c r="E28" i="3"/>
  <c r="F28" i="3" s="1"/>
  <c r="E21" i="3"/>
  <c r="E23" i="3"/>
  <c r="F23" i="3" s="1"/>
  <c r="K36" i="1"/>
  <c r="L36" i="1"/>
  <c r="F21" i="3" l="1"/>
  <c r="F30" i="3" s="1"/>
  <c r="E30" i="3"/>
  <c r="G30" i="3" s="1"/>
</calcChain>
</file>

<file path=xl/sharedStrings.xml><?xml version="1.0" encoding="utf-8"?>
<sst xmlns="http://schemas.openxmlformats.org/spreadsheetml/2006/main" count="408" uniqueCount="191">
  <si>
    <t>附表1</t>
    <phoneticPr fontId="1" type="noConversion"/>
  </si>
  <si>
    <t>序号</t>
    <phoneticPr fontId="1" type="noConversion"/>
  </si>
  <si>
    <t>联合体名称</t>
    <phoneticPr fontId="1" type="noConversion"/>
  </si>
  <si>
    <t>牵头单位</t>
    <phoneticPr fontId="1" type="noConversion"/>
  </si>
  <si>
    <t>负责人</t>
    <phoneticPr fontId="1" type="noConversion"/>
  </si>
  <si>
    <t>申报金额</t>
    <phoneticPr fontId="1" type="noConversion"/>
  </si>
  <si>
    <t>审定金额</t>
    <phoneticPr fontId="1" type="noConversion"/>
  </si>
  <si>
    <t>关联交易</t>
    <phoneticPr fontId="1" type="noConversion"/>
  </si>
  <si>
    <t>其他</t>
    <phoneticPr fontId="1" type="noConversion"/>
  </si>
  <si>
    <t>备注</t>
    <phoneticPr fontId="1" type="noConversion"/>
  </si>
  <si>
    <t xml:space="preserve">  2022年10月至2023年9月农产品收购奖励补贴收购金额审计情况明细表 </t>
    <phoneticPr fontId="1" type="noConversion"/>
  </si>
  <si>
    <t>金额：万元</t>
    <phoneticPr fontId="1" type="noConversion"/>
  </si>
  <si>
    <t>审计核减项目</t>
    <phoneticPr fontId="1" type="noConversion"/>
  </si>
  <si>
    <t>非备案
单位</t>
    <phoneticPr fontId="1" type="noConversion"/>
  </si>
  <si>
    <t>非申报期
采购金额</t>
    <phoneticPr fontId="1" type="noConversion"/>
  </si>
  <si>
    <t>合计核减</t>
    <phoneticPr fontId="1" type="noConversion"/>
  </si>
  <si>
    <t>浦东新区清美蔬菜产业化联合体</t>
  </si>
  <si>
    <t>上海清美绿色食品有限公司</t>
  </si>
  <si>
    <t>瞿虞珍</t>
  </si>
  <si>
    <t>无发票/无
付款金额</t>
    <phoneticPr fontId="1" type="noConversion"/>
  </si>
  <si>
    <t>核减上海明涵蔬果专业合作社2022年10月之前采购金额47.67万元。</t>
    <phoneticPr fontId="1" type="noConversion"/>
  </si>
  <si>
    <t>合计</t>
    <phoneticPr fontId="1" type="noConversion"/>
  </si>
  <si>
    <t>浦东新区大河雪菜产业化联合体</t>
  </si>
  <si>
    <t>浦东新区航硕（良元）稻米产业化联合体</t>
  </si>
  <si>
    <t>浦东新区红刚青扁豆产业化联合体</t>
  </si>
  <si>
    <t>浦东新区桃咏瓜果产业化联合体</t>
  </si>
  <si>
    <t>浦东新区盒米村果蔬产业化联合体</t>
  </si>
  <si>
    <t>浦东新区朝露闽中蔬果产业化联合体</t>
  </si>
  <si>
    <t>浦东新区乓乓响生鲜产业化联合体</t>
  </si>
  <si>
    <t>浦东新区越亚西甜瓜产业化联合体</t>
  </si>
  <si>
    <t>浦东新区祥叮当瓜果产业化联合体</t>
  </si>
  <si>
    <t>浦东新区乔占马兰头产业化联合体</t>
  </si>
  <si>
    <t>浦东新区田野蔬果产业化联合体</t>
  </si>
  <si>
    <t>浦东新区千村百果休闲采摘产业化联合体</t>
  </si>
  <si>
    <t>浦东新区丰盟稻米产业化联合体</t>
  </si>
  <si>
    <t>浦东新区生飞大米产业化联合体</t>
  </si>
  <si>
    <t>浦东新区印象惠南瓜果产业化联合体</t>
  </si>
  <si>
    <t>浦东新区鼎品粮食产业化联合体</t>
  </si>
  <si>
    <t>浦东新区老港蜜梨产业化联合体</t>
  </si>
  <si>
    <t>浦东新区冠伦农产品产业化联合体</t>
  </si>
  <si>
    <t>浦东新区联庆农产品产业化联合体</t>
  </si>
  <si>
    <t>浦东新区闽龙农副产品产业化联合体</t>
  </si>
  <si>
    <t>浦东新区团金果蔬产业化联合体</t>
  </si>
  <si>
    <t>浦东新区绿丰源果蔬产业化联合体</t>
  </si>
  <si>
    <t>浦东新区新成优糖米产业化联合体</t>
  </si>
  <si>
    <t>浦东新区祝桥名特优农产品农业产业化联合体</t>
  </si>
  <si>
    <t>浦东新区张江蔬果产业联合社</t>
  </si>
  <si>
    <t>浦东新区桃零零果蔬产业联合体</t>
  </si>
  <si>
    <t>浦东新区禾旺水产产业联合体</t>
  </si>
  <si>
    <t>上海大河蔬果专业合作社</t>
  </si>
  <si>
    <t>上海良元农产品专业合作社</t>
  </si>
  <si>
    <t>上海红刚青扁豆生产专业合作社</t>
  </si>
  <si>
    <t>上海桃咏桃业专业合作社</t>
  </si>
  <si>
    <t>上海盒米村合作联社</t>
  </si>
  <si>
    <t>上海闽中生态农业发展有限公司</t>
  </si>
  <si>
    <t>上海乓乓响农副产品配送有限公司</t>
  </si>
  <si>
    <t>上海越亚农产品种植专业合作社</t>
  </si>
  <si>
    <t>上海尹民果蔬专业合作社</t>
  </si>
  <si>
    <t>上海庭娆果蔬专业合作社</t>
  </si>
  <si>
    <t>上海田野农副产品配送服务有限公司</t>
  </si>
  <si>
    <t>上海绿妮瓜果专业合作社</t>
  </si>
  <si>
    <t>惠南镇农业投资发展有限公司</t>
  </si>
  <si>
    <t>上海乔稼农产品专业合作社</t>
  </si>
  <si>
    <t>上海苗荟农产品专业合作社</t>
  </si>
  <si>
    <t>上海鼎品农产品种植专业合作社</t>
  </si>
  <si>
    <t>上海南汇零珊果蔬专业合作社</t>
  </si>
  <si>
    <t>上海谷东农副产品专业合作社</t>
  </si>
  <si>
    <t>联庆农业发展专业合作联社</t>
  </si>
  <si>
    <t>上海闽龙实业有限公司</t>
  </si>
  <si>
    <t>上海团金农业投资发展有限公司</t>
  </si>
  <si>
    <t>上海来平果蔬专业合作社</t>
  </si>
  <si>
    <t>上海新成食品有限公司</t>
  </si>
  <si>
    <t>上海晗马贸易有限公司</t>
  </si>
  <si>
    <t>上海盒园果蔬种植专业合作社</t>
  </si>
  <si>
    <t>上海秉波贸易有限公司</t>
  </si>
  <si>
    <t>上海禾旺生态农业有限公司</t>
  </si>
  <si>
    <t>倪新华</t>
  </si>
  <si>
    <t>王良元</t>
  </si>
  <si>
    <t>王红刚</t>
  </si>
  <si>
    <t>何明芳</t>
  </si>
  <si>
    <t>黄建荣</t>
  </si>
  <si>
    <t>渠雯</t>
  </si>
  <si>
    <t>黄建义</t>
  </si>
  <si>
    <t>应雄</t>
  </si>
  <si>
    <t>尹学兴</t>
  </si>
  <si>
    <t>乔文龙</t>
  </si>
  <si>
    <t>张中正</t>
  </si>
  <si>
    <t>朱蓓</t>
  </si>
  <si>
    <t>杨国军</t>
  </si>
  <si>
    <t>黄生飞</t>
  </si>
  <si>
    <t>康艺</t>
  </si>
  <si>
    <t>胡海涛</t>
  </si>
  <si>
    <t>朱安强</t>
  </si>
  <si>
    <t>唐强荣</t>
  </si>
  <si>
    <t>陈建军</t>
  </si>
  <si>
    <t>任长艳</t>
  </si>
  <si>
    <t>张  勇</t>
  </si>
  <si>
    <t>吴来平</t>
  </si>
  <si>
    <t>张顺君</t>
  </si>
  <si>
    <t>周军</t>
  </si>
  <si>
    <t>陈天华</t>
  </si>
  <si>
    <t>赵小明</t>
  </si>
  <si>
    <t>马新官</t>
  </si>
  <si>
    <t>核减上海浩天草莓基地3.9万元，因其非2023年备案的联合体成员单位。</t>
    <phoneticPr fontId="1" type="noConversion"/>
  </si>
  <si>
    <t>核减未从备案的合作社采购而直接从社员处采购的金额合计99.17万元；核减泮惠花、薛朝斌2022年9月非申报期采购入库的金额11.12万元。</t>
    <phoneticPr fontId="1" type="noConversion"/>
  </si>
  <si>
    <t>核减的627.62万元为2022年10月之前非申报期的采购金额。</t>
    <phoneticPr fontId="1" type="noConversion"/>
  </si>
  <si>
    <t>核减的204.82万元为2022年10月之前非申报期的采购金额；因上海越辉种苗有限公司为关联方核减19.06万元。</t>
    <phoneticPr fontId="1" type="noConversion"/>
  </si>
  <si>
    <t>因上海菜香村蔬菜专业合作社与收购主体存在股权关联关系核减18.56万元；核减采购种苗0.53万元。</t>
    <phoneticPr fontId="1" type="noConversion"/>
  </si>
  <si>
    <r>
      <rPr>
        <sz val="10"/>
        <color rgb="FFFF0000"/>
        <rFont val="宋体"/>
        <family val="3"/>
        <charset val="134"/>
      </rPr>
      <t>上海心奕农业科技有限公司、上海辣沐农业科技有限公司非2022年联合体备案成员单位核减2022年10月至12月间采购金额76.16万元</t>
    </r>
    <r>
      <rPr>
        <sz val="10"/>
        <color theme="1"/>
        <rFont val="宋体"/>
        <family val="3"/>
        <charset val="134"/>
      </rPr>
      <t>；核减未支付的上海浦东创新蔬菜专业合作社采购金额为8.29万元；上海心奕农业科技有限公司发票开具错误核减4.69万元。</t>
    </r>
    <phoneticPr fontId="1" type="noConversion"/>
  </si>
  <si>
    <r>
      <rPr>
        <sz val="10"/>
        <color rgb="FFFF0000"/>
        <rFont val="宋体"/>
        <family val="3"/>
        <charset val="134"/>
      </rPr>
      <t>上海滨海实业发展有限公司和上海山臻果蔬专业合作社非2022年联合体备案成员单位，核减申报的2022年期间采购金额合计120.04万元</t>
    </r>
    <r>
      <rPr>
        <sz val="10"/>
        <color theme="1"/>
        <rFont val="宋体"/>
        <family val="3"/>
        <charset val="134"/>
      </rPr>
      <t>；核减上海豪态果蔬专业合作社4.2万元为非申报期内发生的采购；核减未支付上海港贸生态农业专业合作社的采购金额70.11万元。</t>
    </r>
    <phoneticPr fontId="1" type="noConversion"/>
  </si>
  <si>
    <t>浦东新区书院农业产业化联合体</t>
    <phoneticPr fontId="1" type="noConversion"/>
  </si>
  <si>
    <t>书院农业投资管理有限公司</t>
    <phoneticPr fontId="1" type="noConversion"/>
  </si>
  <si>
    <t>浦东新区盒米村果蔬产业化联合体</t>
    <phoneticPr fontId="1" type="noConversion"/>
  </si>
  <si>
    <t>上海盒米村合作联社</t>
    <phoneticPr fontId="1" type="noConversion"/>
  </si>
  <si>
    <t>浦东新区大河雪菜产业化联合体</t>
    <phoneticPr fontId="1" type="noConversion"/>
  </si>
  <si>
    <t>浦东新区清美蔬菜产业化联合体</t>
    <phoneticPr fontId="1" type="noConversion"/>
  </si>
  <si>
    <t>上海清美绿色食品有限公司</t>
    <phoneticPr fontId="1" type="noConversion"/>
  </si>
  <si>
    <t>上海乓乓响农副产品配送有限公司</t>
    <phoneticPr fontId="1" type="noConversion"/>
  </si>
  <si>
    <t>上海闽中生态农业发展有限公司</t>
    <phoneticPr fontId="1" type="noConversion"/>
  </si>
  <si>
    <t>上海良元农产品专业合作社</t>
    <phoneticPr fontId="1" type="noConversion"/>
  </si>
  <si>
    <t>上海越亚农产品种植专业合作社</t>
    <phoneticPr fontId="1" type="noConversion"/>
  </si>
  <si>
    <t>上海绿妮瓜果专业合作社</t>
    <phoneticPr fontId="1" type="noConversion"/>
  </si>
  <si>
    <t>上海桃咏桃业专业合作社</t>
    <phoneticPr fontId="1" type="noConversion"/>
  </si>
  <si>
    <t>上海田野农副产品配送服务有限公司</t>
    <phoneticPr fontId="1" type="noConversion"/>
  </si>
  <si>
    <t>上海大河蔬果专业合作社</t>
    <phoneticPr fontId="1" type="noConversion"/>
  </si>
  <si>
    <t>上海尹民果蔬专业合作社</t>
    <phoneticPr fontId="1" type="noConversion"/>
  </si>
  <si>
    <t>惠南镇农业投资发展有限公司</t>
    <phoneticPr fontId="1" type="noConversion"/>
  </si>
  <si>
    <t>上海庭娆果蔬专业合作社</t>
    <phoneticPr fontId="1" type="noConversion"/>
  </si>
  <si>
    <t>因上海菜香村蔬菜专业合作社与收购主体存在股权关联关系核减18.56万元；核减采购上海范顺食用菌专业合作社菌种（种苗）0.53万元。</t>
    <phoneticPr fontId="1" type="noConversion"/>
  </si>
  <si>
    <t>浦东新区良元稻米产业化联合体</t>
    <phoneticPr fontId="1" type="noConversion"/>
  </si>
  <si>
    <t>书院农业投资管理有限公司</t>
  </si>
  <si>
    <t>因在收购农产品时新娟家庭农场、季华家庭农场、德龙家庭农场、建华家庭农场、卫兴家庭农场、惠伟家庭农场非备案的联合体成员，核减111.63万元。</t>
    <phoneticPr fontId="1" type="noConversion"/>
  </si>
  <si>
    <t>因采购金额未支付核减上海红裕果蔬专业合作社15.50万元、上海郁芬园艺专业合作社107.76万元。</t>
    <phoneticPr fontId="1" type="noConversion"/>
  </si>
  <si>
    <t>因采购发票为合作社，收款为个人的采购核减上海佳豪果蔬专业合作社178.89万元、上海文锦果蔬专业合作社137.38万元、上海平娣果蔬专业合作社257.88万元。</t>
    <phoneticPr fontId="1" type="noConversion"/>
  </si>
  <si>
    <t>因非2023年备案的联合体成员单位，核减上海浩天草莓基地3.9万元。</t>
    <phoneticPr fontId="1" type="noConversion"/>
  </si>
  <si>
    <t>因采购日期早于2022年10月核减乔建家庭农场68.54万元、陆地家庭农场7.34万元、上海淼洋果蔬专业合作社53.38万元、上海临艺果蔬专业合作社140.33万元、上海舒爽果蔬专业合作社130万元。</t>
    <phoneticPr fontId="1" type="noConversion"/>
  </si>
  <si>
    <t>因采购日期早于2022年10月核减上海锦辰果蔬专业合作社、上海静思果蔬专业合作社、上海耀俊果蔬专业合作社210.53万元。</t>
    <phoneticPr fontId="1" type="noConversion"/>
  </si>
  <si>
    <t>因采购日期早于2022年10月核减204.82万元；因上海越辉种苗有限公司为关联方核减19.06万元。</t>
    <phoneticPr fontId="1" type="noConversion"/>
  </si>
  <si>
    <t>因采购日期早于2022年10月核减赵军琪10.08万元、张爱芳0.82万元、穆远建5.11万元和王华明0.70万元。</t>
    <phoneticPr fontId="1" type="noConversion"/>
  </si>
  <si>
    <t>因采购日期早于2022年10月核减上海豪态果蔬专业合作社373.44万元、上海鑫俐果蔬有限公司54.79万元、上海庆旭果蔬专业合作社2.04万元。</t>
    <phoneticPr fontId="1" type="noConversion"/>
  </si>
  <si>
    <t>因采购日期早于2022年10月核减泮惠花、薛朝斌采购金额11.12万元。</t>
    <phoneticPr fontId="1" type="noConversion"/>
  </si>
  <si>
    <t>未申报</t>
    <phoneticPr fontId="1" type="noConversion"/>
  </si>
  <si>
    <t>因采购日期早于2022年10月核减627.62万元。</t>
    <phoneticPr fontId="1" type="noConversion"/>
  </si>
  <si>
    <t>因采购日期早于2022年10月核减上海明涵蔬果专业合作社金额47.67万元。</t>
    <phoneticPr fontId="1" type="noConversion"/>
  </si>
  <si>
    <t>核减未支付的上海浦东创新蔬菜专业合作社采购金额8.29万元；上海心奕农业科技有限公司发票开具错误核减4.69万元。</t>
    <phoneticPr fontId="1" type="noConversion"/>
  </si>
  <si>
    <t>核减未支付的上海港贸生态农业专业合作社的采购金额70.11万元；因采购日期早于2022年10月核减上海豪态果蔬专业合作社4.20万元。</t>
    <phoneticPr fontId="1" type="noConversion"/>
  </si>
  <si>
    <t>因采购金额未支付核减上海乐侬对虾养殖专业合作社30万元；因采购发票早于2022年10月核减上海红宝农产品专业合作联社29.80万元。</t>
    <phoneticPr fontId="1" type="noConversion"/>
  </si>
  <si>
    <t>因采购日期早于2022年10月核减新疆闽龙达干果产业有限公司93.77万元、泸水益园中药材种植农民专业合作社5.30万元；核减从新疆闽龙达干果产业有限公司采购农产品及扶贫物资10%的关联方利润金额218.25万元。</t>
    <phoneticPr fontId="1" type="noConversion"/>
  </si>
  <si>
    <t>核减从上海冠伦农副产品专业合作社的关联方采购金额325.60万元。</t>
    <phoneticPr fontId="1" type="noConversion"/>
  </si>
  <si>
    <t>序号</t>
  </si>
  <si>
    <t>联合体名称</t>
  </si>
  <si>
    <t>牵头单位</t>
  </si>
  <si>
    <t>申报金额</t>
  </si>
  <si>
    <t>核减金额</t>
  </si>
  <si>
    <t>审定金额</t>
  </si>
  <si>
    <t>浦东新区良元稻米产业化联合体</t>
  </si>
  <si>
    <t>审计报告文号</t>
    <phoneticPr fontId="1" type="noConversion"/>
  </si>
  <si>
    <t>弘会专字（2023）第371-1号</t>
    <phoneticPr fontId="1" type="noConversion"/>
  </si>
  <si>
    <t>弘会专字（2023）第371-15号</t>
  </si>
  <si>
    <t>弘会专字（2023）第371-16号</t>
  </si>
  <si>
    <t>弘会专字（2023）第371-17号</t>
  </si>
  <si>
    <t>弘会专字（2023）第371-18号</t>
  </si>
  <si>
    <t>弘会专字（2023）第371-19号</t>
  </si>
  <si>
    <t>弘会专字（2023）第371-20号</t>
  </si>
  <si>
    <t>弘会专字（2023）第371-21号</t>
  </si>
  <si>
    <t>弘会专字（2023）第371-22号</t>
  </si>
  <si>
    <t>弘会专字（2023）第371-24号</t>
  </si>
  <si>
    <t>弘会专字（2023）第371-25号</t>
  </si>
  <si>
    <t>弘会专字（2023）第371-26号</t>
  </si>
  <si>
    <t>弘会专字（2023）第371-4号</t>
    <phoneticPr fontId="1" type="noConversion"/>
  </si>
  <si>
    <t>弘会专字（2023）第371-14号</t>
    <phoneticPr fontId="1" type="noConversion"/>
  </si>
  <si>
    <t>弘会专字（2023）第371-23号</t>
    <phoneticPr fontId="1" type="noConversion"/>
  </si>
  <si>
    <t>弘会专字（2023）第371-10号</t>
    <phoneticPr fontId="1" type="noConversion"/>
  </si>
  <si>
    <t>弘会专字（2023）第371-5号</t>
    <phoneticPr fontId="1" type="noConversion"/>
  </si>
  <si>
    <t>弘会专字（2023）第371-8号</t>
    <phoneticPr fontId="1" type="noConversion"/>
  </si>
  <si>
    <t>弘会专字（2023）第371-3号</t>
    <phoneticPr fontId="1" type="noConversion"/>
  </si>
  <si>
    <t>弘会专字（2023）第371-2号</t>
    <phoneticPr fontId="1" type="noConversion"/>
  </si>
  <si>
    <t>弘会专字（2023）第371-6号</t>
    <phoneticPr fontId="1" type="noConversion"/>
  </si>
  <si>
    <t>弘会专字（2023）第371-11号</t>
    <phoneticPr fontId="1" type="noConversion"/>
  </si>
  <si>
    <t>弘会专字（2023）第371-13号</t>
    <phoneticPr fontId="1" type="noConversion"/>
  </si>
  <si>
    <t>弘会专字（2023）第371-9号</t>
    <phoneticPr fontId="1" type="noConversion"/>
  </si>
  <si>
    <t>弘会专字（2023）第371-7号</t>
    <phoneticPr fontId="1" type="noConversion"/>
  </si>
  <si>
    <t>弘会专字（2023）第371-12号</t>
    <phoneticPr fontId="1" type="noConversion"/>
  </si>
  <si>
    <t>补贴期间： 2022年10月至2023年9月</t>
    <phoneticPr fontId="1" type="noConversion"/>
  </si>
  <si>
    <t>因采购未开发票核减上海严伟农产品专业合作社、孙才娟等金额合计38.98万元；因采购非浦东新区农产品核减苏州协和万邦商贸有限公司采购冻鸡肉金额250.52万元。</t>
    <phoneticPr fontId="1" type="noConversion"/>
  </si>
  <si>
    <t>核减上海郁芬园艺专业合作社非备案联合体成员的采购金额2.25万元；因上海鼎品农产品种植专业合作社、上海良元农产品专业合作社、上海桃咏桃业专业合作社、上海越亚农产品种植专业合作社为其他联合体的牵头单位，核减对其采购金额合计182.06万元。</t>
    <phoneticPr fontId="1" type="noConversion"/>
  </si>
  <si>
    <t>因采购金额未支付核减刘晨轶采购金额34.13万元；因采购日期早于2022年10月核减陈良送9.09万元、陆翠英22.11万元。</t>
    <phoneticPr fontId="1" type="noConversion"/>
  </si>
  <si>
    <t>因采购金额未支付核减上海地杰蔬果专业合作社0.52万元；因采购日期早于2022年10月前核减上海靓梨苑农产品销售有限公司147.54万元、上海绿艳农家乐专业合作社65.48万元、上海静笃果蔬专业合作社1.55万元、上海歆香蔬果专业合作社63.65万元。</t>
    <phoneticPr fontId="1" type="noConversion"/>
  </si>
  <si>
    <t>因采购金额未支付核减怒江昂可达生物科技开发有限公司、迪庆藏猪农牧产业有限公司等合计242.46万元；因采购日期早于2022年10月核减怒江昂可达生物科技开发有限公司、南涧秉炎农牧食品开发有限责任公司、福贡石月红茶叶种植农民专业合作社等合计218.95万元；核减从大理秉波贸易有限公司采购农产品及扶贫物资核减5%的关联方利润金额24.22万元；因入库单与发票金额不一致核减怒江昂可达生物科技开发有限公司、怒江微艾商贸有限公司1.50万元。</t>
    <phoneticPr fontId="1" type="noConversion"/>
  </si>
  <si>
    <t xml:space="preserve"> 2023年浦东新区地产农产品收购奖励补贴收购金额审计情况明细汇总表 </t>
    <phoneticPr fontId="1" type="noConversion"/>
  </si>
  <si>
    <t>补贴金额</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</si>
</sst>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0.00_ "/>
  </numFmts>
  <fonts count="12" x14ac:knownFonts="1">
    <font>
      <sz val="11"/>
      <color theme="1"/>
      <name val="等线"/>
      <family val="2"/>
      <scheme val="minor"/>
    </font>
    <font>
      <sz val="9"/>
      <name val="等线"/>
      <family val="3"/>
      <charset val="134"/>
      <scheme val="minor"/>
    </font>
    <font>
      <sz val="10"/>
      <color theme="1"/>
      <name val="宋体"/>
      <family val="3"/>
      <charset val="134"/>
    </font>
    <font>
      <sz val="14"/>
      <color theme="1"/>
      <name val="宋体"/>
      <family val="3"/>
      <charset val="134"/>
    </font>
    <font>
      <sz val="9"/>
      <color theme="1"/>
      <name val="宋体"/>
      <family val="3"/>
      <charset val="134"/>
    </font>
    <font>
      <sz val="12"/>
      <color theme="1"/>
      <name val="宋体"/>
      <family val="3"/>
      <charset val="134"/>
    </font>
    <font>
      <sz val="10"/>
      <color rgb="FFFF0000"/>
      <name val="宋体"/>
      <family val="3"/>
      <charset val="134"/>
    </font>
    <font>
      <sz val="11"/>
      <color theme="1"/>
      <name val="等线"/>
      <family val="2"/>
      <scheme val="minor"/>
    </font>
    <font>
      <sz val="10"/>
      <name val="宋体"/>
      <family val="3"/>
      <charset val="134"/>
    </font>
    <font>
      <sz val="10.5"/>
      <color theme="1"/>
      <name val="宋体"/>
      <family val="3"/>
      <charset val="134"/>
    </font>
    <font>
      <sz val="11"/>
      <color theme="1"/>
      <name val="宋体"/>
      <family val="3"/>
      <charset val="134"/>
    </font>
    <font>
      <b/>
      <sz val="9"/>
      <color theme="1"/>
      <name val="宋体"/>
      <family val="3"/>
      <charset val="134"/>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3">
    <xf numFmtId="0" fontId="0" fillId="0" borderId="0"/>
    <xf numFmtId="43"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86">
    <xf numFmtId="0" fontId="0" fillId="0" borderId="0" xfId="0"/>
    <xf numFmtId="0" fontId="2" fillId="0" borderId="0" xfId="0" applyFont="1"/>
    <xf numFmtId="0" fontId="2" fillId="0" borderId="1" xfId="0" applyFont="1" applyBorder="1"/>
    <xf numFmtId="0" fontId="2" fillId="0" borderId="1" xfId="0" applyFont="1" applyBorder="1" applyAlignment="1">
      <alignment horizontal="center"/>
    </xf>
    <xf numFmtId="0" fontId="3" fillId="0" borderId="5" xfId="0" applyFont="1" applyBorder="1" applyAlignment="1">
      <alignment horizontal="center" vertical="center"/>
    </xf>
    <xf numFmtId="0" fontId="4" fillId="0" borderId="5" xfId="0" applyFont="1" applyBorder="1" applyAlignment="1">
      <alignment horizontal="center" vertical="center"/>
    </xf>
    <xf numFmtId="0" fontId="2"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4" fontId="2" fillId="0" borderId="1" xfId="0" applyNumberFormat="1" applyFont="1" applyBorder="1"/>
    <xf numFmtId="0" fontId="2" fillId="0" borderId="1" xfId="0" applyFont="1" applyBorder="1" applyAlignment="1">
      <alignment vertical="center"/>
    </xf>
    <xf numFmtId="4" fontId="2" fillId="0" borderId="1" xfId="0" applyNumberFormat="1" applyFont="1" applyBorder="1" applyAlignment="1">
      <alignment vertical="center"/>
    </xf>
    <xf numFmtId="176" fontId="2"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0" borderId="1" xfId="0" applyFont="1" applyBorder="1" applyAlignment="1">
      <alignment vertical="center" wrapText="1"/>
    </xf>
    <xf numFmtId="4" fontId="5" fillId="0" borderId="0" xfId="0" applyNumberFormat="1" applyFont="1"/>
    <xf numFmtId="4" fontId="2" fillId="0" borderId="1" xfId="0" applyNumberFormat="1" applyFont="1" applyBorder="1" applyAlignment="1">
      <alignment horizontal="left" wrapText="1"/>
    </xf>
    <xf numFmtId="0" fontId="8" fillId="0" borderId="1" xfId="0" applyFont="1" applyBorder="1" applyAlignment="1">
      <alignment horizontal="left" vertical="center" wrapText="1"/>
    </xf>
    <xf numFmtId="4" fontId="2" fillId="0" borderId="1" xfId="0" applyNumberFormat="1" applyFont="1" applyBorder="1" applyAlignment="1">
      <alignment horizontal="center" vertical="center" wrapText="1"/>
    </xf>
    <xf numFmtId="0" fontId="0" fillId="0" borderId="0" xfId="0" applyAlignment="1">
      <alignment vertical="center"/>
    </xf>
    <xf numFmtId="0" fontId="9" fillId="0" borderId="8" xfId="0" applyFont="1" applyBorder="1" applyAlignment="1">
      <alignment horizontal="justify" vertical="center" wrapText="1"/>
    </xf>
    <xf numFmtId="4" fontId="0" fillId="0" borderId="0" xfId="0" applyNumberFormat="1"/>
    <xf numFmtId="4" fontId="9"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11" xfId="0" applyFont="1" applyBorder="1" applyAlignment="1">
      <alignment horizontal="center" vertical="center" wrapText="1"/>
    </xf>
    <xf numFmtId="4" fontId="9" fillId="0" borderId="11" xfId="0" applyNumberFormat="1" applyFont="1" applyBorder="1" applyAlignment="1">
      <alignment horizontal="center" vertical="center" wrapText="1"/>
    </xf>
    <xf numFmtId="0" fontId="9" fillId="0" borderId="11" xfId="0" applyFont="1" applyBorder="1" applyAlignment="1">
      <alignment horizontal="right" vertical="center" wrapText="1"/>
    </xf>
    <xf numFmtId="4" fontId="9" fillId="0" borderId="11" xfId="0" applyNumberFormat="1" applyFont="1" applyBorder="1" applyAlignment="1">
      <alignment horizontal="right" vertical="center" wrapText="1"/>
    </xf>
    <xf numFmtId="43" fontId="0" fillId="0" borderId="0" xfId="1" applyFont="1" applyAlignment="1"/>
    <xf numFmtId="43" fontId="9" fillId="0" borderId="11" xfId="0" applyNumberFormat="1" applyFont="1" applyBorder="1" applyAlignment="1">
      <alignment horizontal="right" vertical="center" wrapText="1"/>
    </xf>
    <xf numFmtId="0" fontId="9" fillId="0" borderId="12" xfId="0" applyFont="1" applyBorder="1" applyAlignment="1">
      <alignment horizontal="justify" vertical="center" wrapText="1"/>
    </xf>
    <xf numFmtId="9" fontId="0" fillId="0" borderId="0" xfId="2" applyFont="1" applyAlignment="1"/>
    <xf numFmtId="43" fontId="9" fillId="0" borderId="9" xfId="1" applyFont="1" applyBorder="1" applyAlignment="1">
      <alignment horizontal="center" vertical="center" wrapText="1"/>
    </xf>
    <xf numFmtId="43" fontId="9" fillId="0" borderId="11" xfId="1" applyFont="1" applyBorder="1" applyAlignment="1">
      <alignment horizontal="center" vertical="center" wrapText="1"/>
    </xf>
    <xf numFmtId="0" fontId="10" fillId="0" borderId="0" xfId="0" applyFont="1"/>
    <xf numFmtId="43" fontId="10" fillId="0" borderId="0" xfId="1" applyFont="1" applyAlignment="1"/>
    <xf numFmtId="0" fontId="11" fillId="0" borderId="8"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9" xfId="0" applyFont="1" applyBorder="1" applyAlignment="1">
      <alignment horizontal="center" vertical="center" wrapText="1"/>
    </xf>
    <xf numFmtId="43" fontId="11" fillId="0" borderId="9" xfId="1"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1" xfId="0" applyFont="1" applyBorder="1" applyAlignment="1">
      <alignment horizontal="justify" vertical="center" wrapText="1"/>
    </xf>
    <xf numFmtId="4" fontId="4" fillId="0" borderId="11" xfId="0" applyNumberFormat="1" applyFont="1" applyBorder="1" applyAlignment="1">
      <alignment horizontal="center" vertical="center" wrapText="1"/>
    </xf>
    <xf numFmtId="43" fontId="4" fillId="0" borderId="11" xfId="1" applyFont="1" applyBorder="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justify" vertical="center" wrapText="1"/>
    </xf>
    <xf numFmtId="4" fontId="4" fillId="0" borderId="18" xfId="0" applyNumberFormat="1" applyFont="1" applyBorder="1" applyAlignment="1">
      <alignment horizontal="center" vertical="center" wrapText="1"/>
    </xf>
    <xf numFmtId="43" fontId="4" fillId="0" borderId="18" xfId="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43" fontId="4" fillId="0" borderId="1" xfId="1" applyFont="1" applyBorder="1" applyAlignment="1">
      <alignment horizontal="center" vertical="center" wrapText="1"/>
    </xf>
    <xf numFmtId="0" fontId="4" fillId="0" borderId="1" xfId="0" applyFont="1" applyBorder="1"/>
    <xf numFmtId="4" fontId="4"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43" fontId="11" fillId="0" borderId="1" xfId="1" applyFont="1" applyBorder="1" applyAlignment="1">
      <alignment horizontal="center" vertical="center" wrapText="1"/>
    </xf>
    <xf numFmtId="0" fontId="10" fillId="0" borderId="5" xfId="0" applyFont="1" applyBorder="1" applyAlignment="1">
      <alignment horizontal="center" vertical="center"/>
    </xf>
    <xf numFmtId="0" fontId="3"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0" fillId="0" borderId="5" xfId="0" applyFont="1" applyBorder="1" applyAlignment="1">
      <alignment horizontal="left"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13"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1" xfId="0" applyFont="1" applyBorder="1" applyAlignment="1">
      <alignment horizontal="justify" vertical="center" wrapText="1"/>
    </xf>
    <xf numFmtId="0" fontId="11" fillId="0" borderId="13"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xf>
    <xf numFmtId="0" fontId="2" fillId="0" borderId="1" xfId="1" applyNumberFormat="1" applyFont="1" applyBorder="1" applyAlignment="1">
      <alignment vertical="center" wrapText="1"/>
    </xf>
    <xf numFmtId="0" fontId="2" fillId="0" borderId="0" xfId="1" applyNumberFormat="1" applyFont="1" applyAlignment="1"/>
    <xf numFmtId="0" fontId="3" fillId="0" borderId="5" xfId="1" applyNumberFormat="1" applyFont="1" applyBorder="1" applyAlignment="1">
      <alignment horizontal="center" vertical="center"/>
    </xf>
    <xf numFmtId="0" fontId="2" fillId="0" borderId="6" xfId="1" applyNumberFormat="1" applyFont="1" applyBorder="1" applyAlignment="1">
      <alignment horizontal="center" vertical="center"/>
    </xf>
    <xf numFmtId="0" fontId="2" fillId="0" borderId="7" xfId="1" applyNumberFormat="1" applyFont="1" applyBorder="1" applyAlignment="1">
      <alignment horizontal="center" vertical="center"/>
    </xf>
    <xf numFmtId="0" fontId="2" fillId="0" borderId="1" xfId="1" applyNumberFormat="1" applyFont="1" applyBorder="1" applyAlignment="1">
      <alignment vertical="center"/>
    </xf>
    <xf numFmtId="0" fontId="0" fillId="0" borderId="0" xfId="1" applyNumberFormat="1" applyFont="1" applyAlignment="1"/>
  </cellXfs>
  <cellStyles count="3">
    <cellStyle name="百分比" xfId="2" builtinId="5"/>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1E639-CB69-47F6-B2C9-A1C78AFB7722}">
  <dimension ref="A1:G35"/>
  <sheetViews>
    <sheetView tabSelected="1" view="pageBreakPreview" zoomScaleNormal="100" zoomScaleSheetLayoutView="100" workbookViewId="0">
      <pane xSplit="4" ySplit="5" topLeftCell="E34" activePane="bottomRight" state="frozen"/>
      <selection pane="topRight" activeCell="F1" sqref="F1"/>
      <selection pane="bottomLeft" activeCell="A6" sqref="A6"/>
      <selection pane="bottomRight" activeCell="J39" sqref="J39"/>
    </sheetView>
  </sheetViews>
  <sheetFormatPr defaultRowHeight="13.8" x14ac:dyDescent="0.25"/>
  <cols>
    <col min="1" max="1" width="4.6640625" customWidth="1"/>
    <col min="2" max="2" width="13.88671875" customWidth="1"/>
    <col min="3" max="3" width="12.88671875" customWidth="1"/>
    <col min="4" max="4" width="14.109375" style="85" customWidth="1"/>
    <col min="5" max="6" width="14.77734375" style="85" customWidth="1"/>
    <col min="7" max="7" width="41" customWidth="1"/>
  </cols>
  <sheetData>
    <row r="1" spans="1:7" x14ac:dyDescent="0.25">
      <c r="A1" s="1" t="s">
        <v>0</v>
      </c>
      <c r="B1" s="1"/>
      <c r="C1" s="1"/>
      <c r="D1" s="80"/>
      <c r="E1" s="80"/>
      <c r="F1" s="80"/>
      <c r="G1" s="1"/>
    </row>
    <row r="2" spans="1:7" ht="22.8" customHeight="1" x14ac:dyDescent="0.25">
      <c r="A2" s="61" t="s">
        <v>189</v>
      </c>
      <c r="B2" s="61"/>
      <c r="C2" s="61"/>
      <c r="D2" s="61"/>
      <c r="E2" s="61"/>
      <c r="F2" s="61"/>
      <c r="G2" s="61"/>
    </row>
    <row r="3" spans="1:7" ht="32.549999999999997" customHeight="1" x14ac:dyDescent="0.25">
      <c r="A3" s="64" t="s">
        <v>183</v>
      </c>
      <c r="B3" s="64"/>
      <c r="C3" s="64"/>
      <c r="D3" s="81"/>
      <c r="E3" s="81"/>
      <c r="F3" s="81"/>
      <c r="G3" s="60" t="s">
        <v>11</v>
      </c>
    </row>
    <row r="4" spans="1:7" ht="18" customHeight="1" x14ac:dyDescent="0.25">
      <c r="A4" s="62" t="s">
        <v>1</v>
      </c>
      <c r="B4" s="62" t="s">
        <v>2</v>
      </c>
      <c r="C4" s="62" t="s">
        <v>3</v>
      </c>
      <c r="D4" s="82" t="s">
        <v>5</v>
      </c>
      <c r="E4" s="82" t="s">
        <v>6</v>
      </c>
      <c r="F4" s="82" t="s">
        <v>190</v>
      </c>
      <c r="G4" s="62" t="s">
        <v>9</v>
      </c>
    </row>
    <row r="5" spans="1:7" ht="40.200000000000003" customHeight="1" x14ac:dyDescent="0.25">
      <c r="A5" s="63"/>
      <c r="B5" s="63"/>
      <c r="C5" s="63"/>
      <c r="D5" s="83"/>
      <c r="E5" s="83"/>
      <c r="F5" s="83"/>
      <c r="G5" s="63"/>
    </row>
    <row r="6" spans="1:7" ht="40.799999999999997" customHeight="1" x14ac:dyDescent="0.25">
      <c r="A6" s="13">
        <v>1</v>
      </c>
      <c r="B6" s="16" t="s">
        <v>115</v>
      </c>
      <c r="C6" s="16" t="s">
        <v>116</v>
      </c>
      <c r="D6" s="79">
        <v>1845.79</v>
      </c>
      <c r="E6" s="79">
        <v>1798.12</v>
      </c>
      <c r="F6" s="79">
        <f>E6*0.05</f>
        <v>89.906000000000006</v>
      </c>
      <c r="G6" s="14" t="s">
        <v>143</v>
      </c>
    </row>
    <row r="7" spans="1:7" ht="81.599999999999994" customHeight="1" x14ac:dyDescent="0.25">
      <c r="A7" s="13">
        <v>2</v>
      </c>
      <c r="B7" s="16" t="s">
        <v>114</v>
      </c>
      <c r="C7" s="16" t="s">
        <v>124</v>
      </c>
      <c r="D7" s="79">
        <v>316.45999999999998</v>
      </c>
      <c r="E7" s="79">
        <v>26.95999999999998</v>
      </c>
      <c r="F7" s="79">
        <v>0</v>
      </c>
      <c r="G7" s="19" t="s">
        <v>184</v>
      </c>
    </row>
    <row r="8" spans="1:7" ht="44.4" customHeight="1" x14ac:dyDescent="0.25">
      <c r="A8" s="13">
        <v>3</v>
      </c>
      <c r="B8" s="16" t="s">
        <v>129</v>
      </c>
      <c r="C8" s="16" t="s">
        <v>119</v>
      </c>
      <c r="D8" s="79">
        <v>1910.86</v>
      </c>
      <c r="E8" s="79">
        <v>1899.74</v>
      </c>
      <c r="F8" s="79">
        <f t="shared" ref="F7:F34" si="0">E8*0.05</f>
        <v>94.987000000000009</v>
      </c>
      <c r="G8" s="14" t="s">
        <v>140</v>
      </c>
    </row>
    <row r="9" spans="1:7" ht="36" x14ac:dyDescent="0.25">
      <c r="A9" s="13">
        <v>4</v>
      </c>
      <c r="B9" s="16" t="s">
        <v>24</v>
      </c>
      <c r="C9" s="16" t="s">
        <v>51</v>
      </c>
      <c r="D9" s="79"/>
      <c r="E9" s="79"/>
      <c r="F9" s="79"/>
      <c r="G9" s="8" t="s">
        <v>141</v>
      </c>
    </row>
    <row r="10" spans="1:7" ht="40.799999999999997" customHeight="1" x14ac:dyDescent="0.25">
      <c r="A10" s="13">
        <v>5</v>
      </c>
      <c r="B10" s="16" t="s">
        <v>25</v>
      </c>
      <c r="C10" s="16" t="s">
        <v>122</v>
      </c>
      <c r="D10" s="79">
        <v>2259.14</v>
      </c>
      <c r="E10" s="79">
        <v>1631.52</v>
      </c>
      <c r="F10" s="79">
        <f t="shared" si="0"/>
        <v>81.576000000000008</v>
      </c>
      <c r="G10" s="14" t="s">
        <v>142</v>
      </c>
    </row>
    <row r="11" spans="1:7" ht="70.8" customHeight="1" x14ac:dyDescent="0.25">
      <c r="A11" s="13">
        <v>6</v>
      </c>
      <c r="B11" s="16" t="s">
        <v>112</v>
      </c>
      <c r="C11" s="16" t="s">
        <v>113</v>
      </c>
      <c r="D11" s="79">
        <v>2195.6999999999998</v>
      </c>
      <c r="E11" s="79">
        <v>2121.39</v>
      </c>
      <c r="F11" s="79">
        <v>100</v>
      </c>
      <c r="G11" s="14" t="s">
        <v>145</v>
      </c>
    </row>
    <row r="12" spans="1:7" ht="67.2" customHeight="1" x14ac:dyDescent="0.25">
      <c r="A12" s="13">
        <v>7</v>
      </c>
      <c r="B12" s="16" t="s">
        <v>27</v>
      </c>
      <c r="C12" s="16" t="s">
        <v>118</v>
      </c>
      <c r="D12" s="79">
        <v>470.15</v>
      </c>
      <c r="E12" s="79">
        <v>457.16999999999996</v>
      </c>
      <c r="F12" s="79">
        <f t="shared" si="0"/>
        <v>22.858499999999999</v>
      </c>
      <c r="G12" s="14" t="s">
        <v>144</v>
      </c>
    </row>
    <row r="13" spans="1:7" ht="51.6" customHeight="1" x14ac:dyDescent="0.25">
      <c r="A13" s="13">
        <v>8</v>
      </c>
      <c r="B13" s="16" t="s">
        <v>28</v>
      </c>
      <c r="C13" s="16" t="s">
        <v>117</v>
      </c>
      <c r="D13" s="79">
        <v>581.17999999999995</v>
      </c>
      <c r="E13" s="79">
        <v>577.28</v>
      </c>
      <c r="F13" s="79">
        <f t="shared" si="0"/>
        <v>28.864000000000001</v>
      </c>
      <c r="G13" s="14" t="s">
        <v>134</v>
      </c>
    </row>
    <row r="14" spans="1:7" ht="61.8" customHeight="1" x14ac:dyDescent="0.25">
      <c r="A14" s="13">
        <v>9</v>
      </c>
      <c r="B14" s="16" t="s">
        <v>29</v>
      </c>
      <c r="C14" s="16" t="s">
        <v>120</v>
      </c>
      <c r="D14" s="79">
        <v>1614.84</v>
      </c>
      <c r="E14" s="79">
        <v>1390.96</v>
      </c>
      <c r="F14" s="79">
        <f t="shared" si="0"/>
        <v>69.548000000000002</v>
      </c>
      <c r="G14" s="14" t="s">
        <v>137</v>
      </c>
    </row>
    <row r="15" spans="1:7" ht="59.55" customHeight="1" x14ac:dyDescent="0.25">
      <c r="A15" s="13">
        <v>10</v>
      </c>
      <c r="B15" s="16" t="s">
        <v>30</v>
      </c>
      <c r="C15" s="16" t="s">
        <v>125</v>
      </c>
      <c r="D15" s="79">
        <v>1392.84</v>
      </c>
      <c r="E15" s="79">
        <v>1182.31</v>
      </c>
      <c r="F15" s="79">
        <f t="shared" si="0"/>
        <v>59.115499999999997</v>
      </c>
      <c r="G15" s="14" t="s">
        <v>136</v>
      </c>
    </row>
    <row r="16" spans="1:7" ht="82.95" customHeight="1" x14ac:dyDescent="0.25">
      <c r="A16" s="13">
        <v>11</v>
      </c>
      <c r="B16" s="16" t="s">
        <v>31</v>
      </c>
      <c r="C16" s="16" t="s">
        <v>127</v>
      </c>
      <c r="D16" s="79">
        <v>1479.33</v>
      </c>
      <c r="E16" s="79">
        <v>1079.74</v>
      </c>
      <c r="F16" s="79">
        <f t="shared" si="0"/>
        <v>53.987000000000002</v>
      </c>
      <c r="G16" s="14" t="s">
        <v>135</v>
      </c>
    </row>
    <row r="17" spans="1:7" ht="114.45" customHeight="1" x14ac:dyDescent="0.25">
      <c r="A17" s="13">
        <v>12</v>
      </c>
      <c r="B17" s="16" t="s">
        <v>32</v>
      </c>
      <c r="C17" s="16" t="s">
        <v>123</v>
      </c>
      <c r="D17" s="79">
        <v>882.32</v>
      </c>
      <c r="E17" s="79">
        <v>698.01</v>
      </c>
      <c r="F17" s="79">
        <f t="shared" si="0"/>
        <v>34.900500000000001</v>
      </c>
      <c r="G17" s="14" t="s">
        <v>185</v>
      </c>
    </row>
    <row r="18" spans="1:7" ht="70.05" customHeight="1" x14ac:dyDescent="0.25">
      <c r="A18" s="13">
        <v>13</v>
      </c>
      <c r="B18" s="16" t="s">
        <v>33</v>
      </c>
      <c r="C18" s="16" t="s">
        <v>121</v>
      </c>
      <c r="D18" s="79">
        <v>161.84</v>
      </c>
      <c r="E18" s="79">
        <v>142.75</v>
      </c>
      <c r="F18" s="79">
        <f t="shared" si="0"/>
        <v>7.1375000000000002</v>
      </c>
      <c r="G18" s="14" t="s">
        <v>128</v>
      </c>
    </row>
    <row r="19" spans="1:7" ht="65.55" customHeight="1" x14ac:dyDescent="0.25">
      <c r="A19" s="13">
        <v>14</v>
      </c>
      <c r="B19" s="16" t="s">
        <v>34</v>
      </c>
      <c r="C19" s="16" t="s">
        <v>126</v>
      </c>
      <c r="D19" s="79">
        <v>264.72000000000003</v>
      </c>
      <c r="E19" s="79">
        <v>153.09000000000003</v>
      </c>
      <c r="F19" s="79">
        <f t="shared" si="0"/>
        <v>7.6545000000000023</v>
      </c>
      <c r="G19" s="14" t="s">
        <v>131</v>
      </c>
    </row>
    <row r="20" spans="1:7" ht="39.6" customHeight="1" x14ac:dyDescent="0.25">
      <c r="A20" s="13">
        <v>15</v>
      </c>
      <c r="B20" s="16" t="s">
        <v>35</v>
      </c>
      <c r="C20" s="16" t="s">
        <v>62</v>
      </c>
      <c r="D20" s="79">
        <v>156.71</v>
      </c>
      <c r="E20" s="79">
        <v>156.71</v>
      </c>
      <c r="F20" s="79">
        <f t="shared" si="0"/>
        <v>7.8355000000000006</v>
      </c>
      <c r="G20" s="14"/>
    </row>
    <row r="21" spans="1:7" ht="51.45" customHeight="1" x14ac:dyDescent="0.25">
      <c r="A21" s="13">
        <v>16</v>
      </c>
      <c r="B21" s="16" t="s">
        <v>36</v>
      </c>
      <c r="C21" s="16" t="s">
        <v>63</v>
      </c>
      <c r="D21" s="79">
        <v>250.36</v>
      </c>
      <c r="E21" s="79">
        <v>233.65</v>
      </c>
      <c r="F21" s="79">
        <f t="shared" si="0"/>
        <v>11.682500000000001</v>
      </c>
      <c r="G21" s="14" t="s">
        <v>138</v>
      </c>
    </row>
    <row r="22" spans="1:7" ht="58.5" customHeight="1" x14ac:dyDescent="0.25">
      <c r="A22" s="13">
        <v>17</v>
      </c>
      <c r="B22" s="16" t="s">
        <v>37</v>
      </c>
      <c r="C22" s="16" t="s">
        <v>64</v>
      </c>
      <c r="D22" s="79">
        <v>1685.58</v>
      </c>
      <c r="E22" s="79">
        <v>1620.25</v>
      </c>
      <c r="F22" s="79">
        <f t="shared" si="0"/>
        <v>81.012500000000003</v>
      </c>
      <c r="G22" s="14" t="s">
        <v>186</v>
      </c>
    </row>
    <row r="23" spans="1:7" ht="104.55" customHeight="1" x14ac:dyDescent="0.25">
      <c r="A23" s="13">
        <v>18</v>
      </c>
      <c r="B23" s="16" t="s">
        <v>38</v>
      </c>
      <c r="C23" s="16" t="s">
        <v>65</v>
      </c>
      <c r="D23" s="79">
        <v>1643.56</v>
      </c>
      <c r="E23" s="79">
        <v>1364.82</v>
      </c>
      <c r="F23" s="79">
        <f t="shared" si="0"/>
        <v>68.241</v>
      </c>
      <c r="G23" s="14" t="s">
        <v>187</v>
      </c>
    </row>
    <row r="24" spans="1:7" ht="51.45" customHeight="1" x14ac:dyDescent="0.25">
      <c r="A24" s="13">
        <v>19</v>
      </c>
      <c r="B24" s="16" t="s">
        <v>39</v>
      </c>
      <c r="C24" s="16" t="s">
        <v>66</v>
      </c>
      <c r="D24" s="79">
        <v>1842.89</v>
      </c>
      <c r="E24" s="79">
        <v>1517.29</v>
      </c>
      <c r="F24" s="79">
        <f t="shared" si="0"/>
        <v>75.864500000000007</v>
      </c>
      <c r="G24" s="14" t="s">
        <v>148</v>
      </c>
    </row>
    <row r="25" spans="1:7" ht="64.05" customHeight="1" x14ac:dyDescent="0.25">
      <c r="A25" s="13">
        <v>20</v>
      </c>
      <c r="B25" s="16" t="s">
        <v>40</v>
      </c>
      <c r="C25" s="16" t="s">
        <v>67</v>
      </c>
      <c r="D25" s="79">
        <v>1178.43</v>
      </c>
      <c r="E25" s="79">
        <v>1118.6300000000001</v>
      </c>
      <c r="F25" s="79">
        <f t="shared" si="0"/>
        <v>55.931500000000007</v>
      </c>
      <c r="G25" s="14" t="s">
        <v>146</v>
      </c>
    </row>
    <row r="26" spans="1:7" ht="91.5" customHeight="1" x14ac:dyDescent="0.25">
      <c r="A26" s="13">
        <v>21</v>
      </c>
      <c r="B26" s="16" t="s">
        <v>41</v>
      </c>
      <c r="C26" s="16" t="s">
        <v>68</v>
      </c>
      <c r="D26" s="79">
        <v>2324.42</v>
      </c>
      <c r="E26" s="79">
        <v>2007.1000000000001</v>
      </c>
      <c r="F26" s="79">
        <v>100</v>
      </c>
      <c r="G26" s="14" t="s">
        <v>147</v>
      </c>
    </row>
    <row r="27" spans="1:7" ht="36" x14ac:dyDescent="0.25">
      <c r="A27" s="13">
        <v>22</v>
      </c>
      <c r="B27" s="16" t="s">
        <v>42</v>
      </c>
      <c r="C27" s="16" t="s">
        <v>69</v>
      </c>
      <c r="D27" s="79">
        <v>557.42999999999995</v>
      </c>
      <c r="E27" s="79">
        <v>557.42999999999995</v>
      </c>
      <c r="F27" s="79">
        <f t="shared" si="0"/>
        <v>27.871499999999997</v>
      </c>
      <c r="G27" s="14"/>
    </row>
    <row r="28" spans="1:7" ht="71.55" customHeight="1" x14ac:dyDescent="0.25">
      <c r="A28" s="13">
        <v>23</v>
      </c>
      <c r="B28" s="16" t="s">
        <v>43</v>
      </c>
      <c r="C28" s="16" t="s">
        <v>70</v>
      </c>
      <c r="D28" s="79">
        <v>1474.03</v>
      </c>
      <c r="E28" s="79">
        <v>899.88</v>
      </c>
      <c r="F28" s="79">
        <f t="shared" si="0"/>
        <v>44.994</v>
      </c>
      <c r="G28" s="14" t="s">
        <v>133</v>
      </c>
    </row>
    <row r="29" spans="1:7" ht="42" customHeight="1" x14ac:dyDescent="0.25">
      <c r="A29" s="13">
        <v>24</v>
      </c>
      <c r="B29" s="16" t="s">
        <v>44</v>
      </c>
      <c r="C29" s="16" t="s">
        <v>71</v>
      </c>
      <c r="D29" s="79"/>
      <c r="E29" s="79"/>
      <c r="F29" s="79"/>
      <c r="G29" s="8" t="s">
        <v>141</v>
      </c>
    </row>
    <row r="30" spans="1:7" ht="42.6" customHeight="1" x14ac:dyDescent="0.25">
      <c r="A30" s="13">
        <v>25</v>
      </c>
      <c r="B30" s="16" t="s">
        <v>110</v>
      </c>
      <c r="C30" s="16" t="s">
        <v>111</v>
      </c>
      <c r="D30" s="79"/>
      <c r="E30" s="79"/>
      <c r="F30" s="79"/>
      <c r="G30" s="8" t="s">
        <v>141</v>
      </c>
    </row>
    <row r="31" spans="1:7" ht="57.45" customHeight="1" x14ac:dyDescent="0.25">
      <c r="A31" s="13">
        <v>26</v>
      </c>
      <c r="B31" s="16" t="s">
        <v>45</v>
      </c>
      <c r="C31" s="16" t="s">
        <v>72</v>
      </c>
      <c r="D31" s="79">
        <v>1345.76</v>
      </c>
      <c r="E31" s="79">
        <v>1222.5</v>
      </c>
      <c r="F31" s="79">
        <f t="shared" si="0"/>
        <v>61.125</v>
      </c>
      <c r="G31" s="14" t="s">
        <v>132</v>
      </c>
    </row>
    <row r="32" spans="1:7" ht="72" customHeight="1" x14ac:dyDescent="0.25">
      <c r="A32" s="13">
        <v>27</v>
      </c>
      <c r="B32" s="16" t="s">
        <v>46</v>
      </c>
      <c r="C32" s="16" t="s">
        <v>73</v>
      </c>
      <c r="D32" s="79">
        <v>2387.5</v>
      </c>
      <c r="E32" s="79">
        <v>1957.23</v>
      </c>
      <c r="F32" s="79">
        <f t="shared" si="0"/>
        <v>97.861500000000007</v>
      </c>
      <c r="G32" s="14" t="s">
        <v>139</v>
      </c>
    </row>
    <row r="33" spans="1:7" ht="139.19999999999999" customHeight="1" x14ac:dyDescent="0.25">
      <c r="A33" s="13">
        <v>28</v>
      </c>
      <c r="B33" s="16" t="s">
        <v>47</v>
      </c>
      <c r="C33" s="16" t="s">
        <v>74</v>
      </c>
      <c r="D33" s="79">
        <v>2494.5</v>
      </c>
      <c r="E33" s="79">
        <v>2007.37</v>
      </c>
      <c r="F33" s="79">
        <v>100</v>
      </c>
      <c r="G33" s="14" t="s">
        <v>188</v>
      </c>
    </row>
    <row r="34" spans="1:7" s="21" customFormat="1" ht="47.55" customHeight="1" x14ac:dyDescent="0.25">
      <c r="A34" s="13">
        <v>29</v>
      </c>
      <c r="B34" s="16" t="s">
        <v>48</v>
      </c>
      <c r="C34" s="16" t="s">
        <v>75</v>
      </c>
      <c r="D34" s="79">
        <v>136.56</v>
      </c>
      <c r="E34" s="79">
        <v>136.56</v>
      </c>
      <c r="F34" s="79">
        <f t="shared" si="0"/>
        <v>6.8280000000000003</v>
      </c>
      <c r="G34" s="14"/>
    </row>
    <row r="35" spans="1:7" s="21" customFormat="1" ht="40.950000000000003" customHeight="1" x14ac:dyDescent="0.25">
      <c r="A35" s="13"/>
      <c r="B35" s="16" t="s">
        <v>21</v>
      </c>
      <c r="C35" s="16"/>
      <c r="D35" s="84">
        <f t="shared" ref="D35" si="1">SUM(D6:D34)</f>
        <v>32852.9</v>
      </c>
      <c r="E35" s="84">
        <v>27958.46</v>
      </c>
      <c r="F35" s="84">
        <v>1389.7819999999999</v>
      </c>
      <c r="G35" s="20"/>
    </row>
  </sheetData>
  <autoFilter ref="A5:G35" xr:uid="{2001E639-CB69-47F6-B2C9-A1C78AFB7722}"/>
  <mergeCells count="9">
    <mergeCell ref="A2:G2"/>
    <mergeCell ref="A4:A5"/>
    <mergeCell ref="B4:B5"/>
    <mergeCell ref="C4:C5"/>
    <mergeCell ref="D4:D5"/>
    <mergeCell ref="G4:G5"/>
    <mergeCell ref="A3:C3"/>
    <mergeCell ref="F4:F5"/>
    <mergeCell ref="E4:E5"/>
  </mergeCells>
  <phoneticPr fontId="1" type="noConversion"/>
  <pageMargins left="0.70866141732283472" right="0.70866141732283472" top="0.74803149606299213" bottom="0.74803149606299213" header="0.31496062992125984" footer="0.31496062992125984"/>
  <pageSetup paperSize="9" scale="86" orientation="landscape" horizontalDpi="1200" verticalDpi="1200" copies="6"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view="pageBreakPreview" topLeftCell="A4" zoomScale="94" zoomScaleNormal="100" zoomScaleSheetLayoutView="94" workbookViewId="0">
      <selection activeCell="E11" sqref="E11"/>
    </sheetView>
  </sheetViews>
  <sheetFormatPr defaultRowHeight="13.8" x14ac:dyDescent="0.25"/>
  <cols>
    <col min="1" max="1" width="6.6640625" customWidth="1"/>
    <col min="2" max="2" width="10.6640625" customWidth="1"/>
    <col min="3" max="3" width="10" customWidth="1"/>
    <col min="5" max="5" width="10" customWidth="1"/>
    <col min="6" max="6" width="9.109375" customWidth="1"/>
    <col min="7" max="7" width="13.6640625" customWidth="1"/>
    <col min="8" max="8" width="12.5546875" customWidth="1"/>
    <col min="11" max="11" width="12.44140625" customWidth="1"/>
    <col min="12" max="12" width="12.21875" customWidth="1"/>
    <col min="13" max="13" width="18.109375" customWidth="1"/>
  </cols>
  <sheetData>
    <row r="1" spans="1:13" x14ac:dyDescent="0.25">
      <c r="A1" s="1" t="s">
        <v>0</v>
      </c>
      <c r="B1" s="1"/>
      <c r="C1" s="1"/>
      <c r="D1" s="1"/>
      <c r="E1" s="1"/>
      <c r="F1" s="1"/>
      <c r="G1" s="1"/>
      <c r="H1" s="1"/>
      <c r="I1" s="1"/>
      <c r="J1" s="1"/>
      <c r="K1" s="1"/>
      <c r="L1" s="1"/>
      <c r="M1" s="1"/>
    </row>
    <row r="2" spans="1:13" ht="22.8" customHeight="1" x14ac:dyDescent="0.25">
      <c r="A2" s="61" t="s">
        <v>10</v>
      </c>
      <c r="B2" s="61"/>
      <c r="C2" s="61"/>
      <c r="D2" s="61"/>
      <c r="E2" s="61"/>
      <c r="F2" s="61"/>
      <c r="G2" s="61"/>
      <c r="H2" s="61"/>
      <c r="I2" s="61"/>
      <c r="J2" s="61"/>
      <c r="K2" s="61"/>
      <c r="L2" s="61"/>
      <c r="M2" s="61"/>
    </row>
    <row r="3" spans="1:13" ht="12.6" customHeight="1" x14ac:dyDescent="0.25">
      <c r="A3" s="4"/>
      <c r="B3" s="4"/>
      <c r="C3" s="4"/>
      <c r="D3" s="4"/>
      <c r="E3" s="4"/>
      <c r="F3" s="4"/>
      <c r="G3" s="4"/>
      <c r="H3" s="4"/>
      <c r="I3" s="4"/>
      <c r="J3" s="4"/>
      <c r="K3" s="4"/>
      <c r="L3" s="4"/>
      <c r="M3" s="5" t="s">
        <v>11</v>
      </c>
    </row>
    <row r="4" spans="1:13" x14ac:dyDescent="0.25">
      <c r="A4" s="62" t="s">
        <v>1</v>
      </c>
      <c r="B4" s="62" t="s">
        <v>2</v>
      </c>
      <c r="C4" s="62" t="s">
        <v>3</v>
      </c>
      <c r="D4" s="62" t="s">
        <v>4</v>
      </c>
      <c r="E4" s="62" t="s">
        <v>5</v>
      </c>
      <c r="F4" s="65" t="s">
        <v>12</v>
      </c>
      <c r="G4" s="66"/>
      <c r="H4" s="66"/>
      <c r="I4" s="66"/>
      <c r="J4" s="67"/>
      <c r="K4" s="62" t="s">
        <v>15</v>
      </c>
      <c r="L4" s="62" t="s">
        <v>6</v>
      </c>
      <c r="M4" s="62" t="s">
        <v>9</v>
      </c>
    </row>
    <row r="5" spans="1:13" ht="25.2" x14ac:dyDescent="0.25">
      <c r="A5" s="63"/>
      <c r="B5" s="63"/>
      <c r="C5" s="63"/>
      <c r="D5" s="63"/>
      <c r="E5" s="63"/>
      <c r="F5" s="7" t="s">
        <v>13</v>
      </c>
      <c r="G5" s="7" t="s">
        <v>19</v>
      </c>
      <c r="H5" s="7" t="s">
        <v>14</v>
      </c>
      <c r="I5" s="8" t="s">
        <v>7</v>
      </c>
      <c r="J5" s="8" t="s">
        <v>8</v>
      </c>
      <c r="K5" s="63"/>
      <c r="L5" s="63"/>
      <c r="M5" s="63"/>
    </row>
    <row r="6" spans="1:13" ht="54.6" customHeight="1" x14ac:dyDescent="0.25">
      <c r="A6" s="3">
        <v>1</v>
      </c>
      <c r="B6" s="16" t="s">
        <v>16</v>
      </c>
      <c r="C6" s="16" t="s">
        <v>17</v>
      </c>
      <c r="D6" s="13" t="s">
        <v>18</v>
      </c>
      <c r="E6" s="11">
        <v>1845.79</v>
      </c>
      <c r="F6" s="10"/>
      <c r="G6" s="10"/>
      <c r="H6" s="10">
        <v>47.67</v>
      </c>
      <c r="I6" s="10"/>
      <c r="J6" s="10"/>
      <c r="K6" s="10">
        <f>SUM(F6:J6)</f>
        <v>47.67</v>
      </c>
      <c r="L6" s="12">
        <f>E6-K6</f>
        <v>1798.12</v>
      </c>
      <c r="M6" s="14" t="s">
        <v>20</v>
      </c>
    </row>
    <row r="7" spans="1:13" ht="44.4" customHeight="1" x14ac:dyDescent="0.25">
      <c r="A7" s="3">
        <v>2</v>
      </c>
      <c r="B7" s="16" t="s">
        <v>22</v>
      </c>
      <c r="C7" s="16" t="s">
        <v>49</v>
      </c>
      <c r="D7" s="13" t="s">
        <v>76</v>
      </c>
      <c r="E7" s="10"/>
      <c r="F7" s="10"/>
      <c r="G7" s="10"/>
      <c r="H7" s="10"/>
      <c r="I7" s="10"/>
      <c r="J7" s="10"/>
      <c r="K7" s="10">
        <f t="shared" ref="K7:K33" si="0">SUM(F7:J7)</f>
        <v>0</v>
      </c>
      <c r="L7" s="12">
        <f t="shared" ref="L7:L33" si="1">E7-K7</f>
        <v>0</v>
      </c>
      <c r="M7" s="15"/>
    </row>
    <row r="8" spans="1:13" ht="103.2" customHeight="1" x14ac:dyDescent="0.25">
      <c r="A8" s="3">
        <v>3</v>
      </c>
      <c r="B8" s="16" t="s">
        <v>23</v>
      </c>
      <c r="C8" s="16" t="s">
        <v>50</v>
      </c>
      <c r="D8" s="13" t="s">
        <v>77</v>
      </c>
      <c r="E8" s="11">
        <v>1910.86</v>
      </c>
      <c r="F8" s="10">
        <v>99.17</v>
      </c>
      <c r="G8" s="10"/>
      <c r="H8" s="10">
        <v>11.12</v>
      </c>
      <c r="I8" s="10"/>
      <c r="J8" s="10"/>
      <c r="K8" s="10">
        <f t="shared" si="0"/>
        <v>110.29</v>
      </c>
      <c r="L8" s="12">
        <f t="shared" si="1"/>
        <v>1800.57</v>
      </c>
      <c r="M8" s="15" t="s">
        <v>104</v>
      </c>
    </row>
    <row r="9" spans="1:13" ht="48" x14ac:dyDescent="0.25">
      <c r="A9" s="3">
        <v>4</v>
      </c>
      <c r="B9" s="16" t="s">
        <v>24</v>
      </c>
      <c r="C9" s="16" t="s">
        <v>51</v>
      </c>
      <c r="D9" s="13" t="s">
        <v>78</v>
      </c>
      <c r="E9" s="10"/>
      <c r="F9" s="10"/>
      <c r="G9" s="10"/>
      <c r="H9" s="10"/>
      <c r="I9" s="10"/>
      <c r="J9" s="10"/>
      <c r="K9" s="10">
        <f t="shared" si="0"/>
        <v>0</v>
      </c>
      <c r="L9" s="12">
        <f t="shared" si="1"/>
        <v>0</v>
      </c>
      <c r="M9" s="15"/>
    </row>
    <row r="10" spans="1:13" ht="37.200000000000003" x14ac:dyDescent="0.25">
      <c r="A10" s="3">
        <v>5</v>
      </c>
      <c r="B10" s="16" t="s">
        <v>25</v>
      </c>
      <c r="C10" s="16" t="s">
        <v>52</v>
      </c>
      <c r="D10" s="13" t="s">
        <v>79</v>
      </c>
      <c r="E10" s="11">
        <v>2259.14</v>
      </c>
      <c r="F10" s="10"/>
      <c r="G10" s="10"/>
      <c r="H10" s="10">
        <v>627.62</v>
      </c>
      <c r="I10" s="10"/>
      <c r="J10" s="10"/>
      <c r="K10" s="10">
        <f t="shared" si="0"/>
        <v>627.62</v>
      </c>
      <c r="L10" s="12">
        <f>E10-K10</f>
        <v>1631.52</v>
      </c>
      <c r="M10" s="15" t="s">
        <v>105</v>
      </c>
    </row>
    <row r="11" spans="1:13" ht="169.2" x14ac:dyDescent="0.25">
      <c r="A11" s="3">
        <v>6</v>
      </c>
      <c r="B11" s="16" t="s">
        <v>26</v>
      </c>
      <c r="C11" s="16" t="s">
        <v>53</v>
      </c>
      <c r="D11" s="13" t="s">
        <v>80</v>
      </c>
      <c r="E11" s="11">
        <v>2195.6999999999998</v>
      </c>
      <c r="F11" s="10"/>
      <c r="G11" s="10">
        <v>70.11</v>
      </c>
      <c r="H11" s="10">
        <v>4.2</v>
      </c>
      <c r="I11" s="10"/>
      <c r="J11" s="10"/>
      <c r="K11" s="10">
        <f>SUM(F11:J11)</f>
        <v>74.31</v>
      </c>
      <c r="L11" s="12">
        <f t="shared" si="1"/>
        <v>2121.39</v>
      </c>
      <c r="M11" s="15" t="s">
        <v>109</v>
      </c>
    </row>
    <row r="12" spans="1:13" ht="157.19999999999999" x14ac:dyDescent="0.25">
      <c r="A12" s="3">
        <v>7</v>
      </c>
      <c r="B12" s="16" t="s">
        <v>27</v>
      </c>
      <c r="C12" s="16" t="s">
        <v>54</v>
      </c>
      <c r="D12" s="13" t="s">
        <v>81</v>
      </c>
      <c r="E12" s="10">
        <v>470.15</v>
      </c>
      <c r="F12" s="10"/>
      <c r="G12" s="10">
        <v>8.2899999999999991</v>
      </c>
      <c r="H12" s="10"/>
      <c r="I12" s="10"/>
      <c r="J12" s="10">
        <v>4.6900000000000004</v>
      </c>
      <c r="K12" s="10">
        <f>SUM(F12:J12)</f>
        <v>12.98</v>
      </c>
      <c r="L12" s="12">
        <f t="shared" si="1"/>
        <v>457.16999999999996</v>
      </c>
      <c r="M12" s="15" t="s">
        <v>108</v>
      </c>
    </row>
    <row r="13" spans="1:13" ht="51.6" customHeight="1" x14ac:dyDescent="0.25">
      <c r="A13" s="3">
        <v>8</v>
      </c>
      <c r="B13" s="16" t="s">
        <v>28</v>
      </c>
      <c r="C13" s="16" t="s">
        <v>55</v>
      </c>
      <c r="D13" s="13" t="s">
        <v>82</v>
      </c>
      <c r="E13" s="10">
        <v>581.17999999999995</v>
      </c>
      <c r="F13" s="10">
        <v>3.9</v>
      </c>
      <c r="G13" s="10"/>
      <c r="H13" s="10"/>
      <c r="I13" s="10"/>
      <c r="J13" s="10"/>
      <c r="K13" s="10">
        <f t="shared" si="0"/>
        <v>3.9</v>
      </c>
      <c r="L13" s="12">
        <f t="shared" si="1"/>
        <v>577.28</v>
      </c>
      <c r="M13" s="15" t="s">
        <v>103</v>
      </c>
    </row>
    <row r="14" spans="1:13" ht="75.599999999999994" customHeight="1" x14ac:dyDescent="0.25">
      <c r="A14" s="3">
        <v>9</v>
      </c>
      <c r="B14" s="16" t="s">
        <v>29</v>
      </c>
      <c r="C14" s="16" t="s">
        <v>56</v>
      </c>
      <c r="D14" s="13" t="s">
        <v>83</v>
      </c>
      <c r="E14" s="11">
        <v>1614.84</v>
      </c>
      <c r="F14" s="10"/>
      <c r="G14" s="10"/>
      <c r="H14" s="10">
        <v>204.82</v>
      </c>
      <c r="I14" s="10">
        <v>19.059999999999999</v>
      </c>
      <c r="J14" s="10"/>
      <c r="K14" s="10">
        <f t="shared" si="0"/>
        <v>223.88</v>
      </c>
      <c r="L14" s="12">
        <f t="shared" si="1"/>
        <v>1390.96</v>
      </c>
      <c r="M14" s="15" t="s">
        <v>106</v>
      </c>
    </row>
    <row r="15" spans="1:13" ht="36" x14ac:dyDescent="0.25">
      <c r="A15" s="3">
        <v>10</v>
      </c>
      <c r="B15" s="16" t="s">
        <v>30</v>
      </c>
      <c r="C15" s="16" t="s">
        <v>57</v>
      </c>
      <c r="D15" s="13" t="s">
        <v>84</v>
      </c>
      <c r="E15" s="10"/>
      <c r="F15" s="10"/>
      <c r="G15" s="10"/>
      <c r="H15" s="10"/>
      <c r="I15" s="10"/>
      <c r="J15" s="10"/>
      <c r="K15" s="10">
        <f t="shared" si="0"/>
        <v>0</v>
      </c>
      <c r="L15" s="12">
        <f t="shared" si="1"/>
        <v>0</v>
      </c>
      <c r="M15" s="15"/>
    </row>
    <row r="16" spans="1:13" ht="36" x14ac:dyDescent="0.25">
      <c r="A16" s="3">
        <v>11</v>
      </c>
      <c r="B16" s="16" t="s">
        <v>31</v>
      </c>
      <c r="C16" s="16" t="s">
        <v>58</v>
      </c>
      <c r="D16" s="13" t="s">
        <v>85</v>
      </c>
      <c r="E16" s="10"/>
      <c r="F16" s="10"/>
      <c r="G16" s="10"/>
      <c r="H16" s="10"/>
      <c r="I16" s="10"/>
      <c r="J16" s="10"/>
      <c r="K16" s="10">
        <f t="shared" si="0"/>
        <v>0</v>
      </c>
      <c r="L16" s="12">
        <f t="shared" si="1"/>
        <v>0</v>
      </c>
      <c r="M16" s="15"/>
    </row>
    <row r="17" spans="1:13" ht="48" x14ac:dyDescent="0.25">
      <c r="A17" s="3">
        <v>12</v>
      </c>
      <c r="B17" s="16" t="s">
        <v>32</v>
      </c>
      <c r="C17" s="16" t="s">
        <v>59</v>
      </c>
      <c r="D17" s="13" t="s">
        <v>86</v>
      </c>
      <c r="E17" s="10"/>
      <c r="F17" s="10"/>
      <c r="G17" s="10"/>
      <c r="H17" s="10"/>
      <c r="I17" s="10"/>
      <c r="J17" s="10"/>
      <c r="K17" s="10">
        <f t="shared" si="0"/>
        <v>0</v>
      </c>
      <c r="L17" s="12">
        <f t="shared" si="1"/>
        <v>0</v>
      </c>
      <c r="M17" s="15"/>
    </row>
    <row r="18" spans="1:13" ht="61.2" x14ac:dyDescent="0.25">
      <c r="A18" s="3">
        <v>13</v>
      </c>
      <c r="B18" s="16" t="s">
        <v>33</v>
      </c>
      <c r="C18" s="16" t="s">
        <v>60</v>
      </c>
      <c r="D18" s="13" t="s">
        <v>87</v>
      </c>
      <c r="E18" s="10">
        <v>161.84</v>
      </c>
      <c r="F18" s="10"/>
      <c r="G18" s="10"/>
      <c r="H18" s="10"/>
      <c r="I18" s="10">
        <v>18.559999999999999</v>
      </c>
      <c r="J18" s="10">
        <v>0.53</v>
      </c>
      <c r="K18" s="10">
        <f t="shared" si="0"/>
        <v>19.09</v>
      </c>
      <c r="L18" s="12">
        <f t="shared" si="1"/>
        <v>142.75</v>
      </c>
      <c r="M18" s="15" t="s">
        <v>107</v>
      </c>
    </row>
    <row r="19" spans="1:13" ht="48" x14ac:dyDescent="0.25">
      <c r="A19" s="3">
        <v>14</v>
      </c>
      <c r="B19" s="16" t="s">
        <v>34</v>
      </c>
      <c r="C19" s="16" t="s">
        <v>61</v>
      </c>
      <c r="D19" s="13" t="s">
        <v>88</v>
      </c>
      <c r="E19" s="10"/>
      <c r="F19" s="10"/>
      <c r="G19" s="10"/>
      <c r="H19" s="10"/>
      <c r="I19" s="10"/>
      <c r="J19" s="10"/>
      <c r="K19" s="10">
        <f t="shared" si="0"/>
        <v>0</v>
      </c>
      <c r="L19" s="12">
        <f t="shared" si="1"/>
        <v>0</v>
      </c>
      <c r="M19" s="15"/>
    </row>
    <row r="20" spans="1:13" ht="36" x14ac:dyDescent="0.25">
      <c r="A20" s="3">
        <v>15</v>
      </c>
      <c r="B20" s="16" t="s">
        <v>35</v>
      </c>
      <c r="C20" s="16" t="s">
        <v>62</v>
      </c>
      <c r="D20" s="13" t="s">
        <v>89</v>
      </c>
      <c r="E20" s="10"/>
      <c r="F20" s="10"/>
      <c r="G20" s="10"/>
      <c r="H20" s="10"/>
      <c r="I20" s="10"/>
      <c r="J20" s="10"/>
      <c r="K20" s="10">
        <f t="shared" si="0"/>
        <v>0</v>
      </c>
      <c r="L20" s="12">
        <f t="shared" si="1"/>
        <v>0</v>
      </c>
      <c r="M20" s="15"/>
    </row>
    <row r="21" spans="1:13" ht="48" x14ac:dyDescent="0.25">
      <c r="A21" s="3">
        <v>16</v>
      </c>
      <c r="B21" s="16" t="s">
        <v>36</v>
      </c>
      <c r="C21" s="16" t="s">
        <v>63</v>
      </c>
      <c r="D21" s="13" t="s">
        <v>90</v>
      </c>
      <c r="E21" s="10"/>
      <c r="F21" s="10"/>
      <c r="G21" s="10"/>
      <c r="H21" s="10"/>
      <c r="I21" s="10"/>
      <c r="J21" s="10"/>
      <c r="K21" s="10">
        <f t="shared" si="0"/>
        <v>0</v>
      </c>
      <c r="L21" s="12">
        <f t="shared" si="1"/>
        <v>0</v>
      </c>
      <c r="M21" s="15"/>
    </row>
    <row r="22" spans="1:13" ht="48" x14ac:dyDescent="0.25">
      <c r="A22" s="3">
        <v>17</v>
      </c>
      <c r="B22" s="16" t="s">
        <v>37</v>
      </c>
      <c r="C22" s="16" t="s">
        <v>64</v>
      </c>
      <c r="D22" s="13" t="s">
        <v>91</v>
      </c>
      <c r="E22" s="10"/>
      <c r="F22" s="10"/>
      <c r="G22" s="10"/>
      <c r="H22" s="10"/>
      <c r="I22" s="10"/>
      <c r="J22" s="10"/>
      <c r="K22" s="10">
        <f t="shared" si="0"/>
        <v>0</v>
      </c>
      <c r="L22" s="12">
        <f t="shared" si="1"/>
        <v>0</v>
      </c>
      <c r="M22" s="15"/>
    </row>
    <row r="23" spans="1:13" ht="48" x14ac:dyDescent="0.25">
      <c r="A23" s="3">
        <v>18</v>
      </c>
      <c r="B23" s="16" t="s">
        <v>38</v>
      </c>
      <c r="C23" s="16" t="s">
        <v>65</v>
      </c>
      <c r="D23" s="13" t="s">
        <v>92</v>
      </c>
      <c r="E23" s="10"/>
      <c r="F23" s="10"/>
      <c r="G23" s="10"/>
      <c r="H23" s="10"/>
      <c r="I23" s="10"/>
      <c r="J23" s="10"/>
      <c r="K23" s="10">
        <f t="shared" si="0"/>
        <v>0</v>
      </c>
      <c r="L23" s="12">
        <f t="shared" si="1"/>
        <v>0</v>
      </c>
      <c r="M23" s="15"/>
    </row>
    <row r="24" spans="1:13" ht="48" x14ac:dyDescent="0.25">
      <c r="A24" s="3">
        <v>19</v>
      </c>
      <c r="B24" s="16" t="s">
        <v>39</v>
      </c>
      <c r="C24" s="16" t="s">
        <v>66</v>
      </c>
      <c r="D24" s="13" t="s">
        <v>93</v>
      </c>
      <c r="E24" s="10"/>
      <c r="F24" s="10"/>
      <c r="G24" s="10"/>
      <c r="H24" s="10"/>
      <c r="I24" s="10"/>
      <c r="J24" s="10"/>
      <c r="K24" s="10">
        <f t="shared" si="0"/>
        <v>0</v>
      </c>
      <c r="L24" s="12">
        <f t="shared" si="1"/>
        <v>0</v>
      </c>
      <c r="M24" s="15"/>
    </row>
    <row r="25" spans="1:13" ht="36" x14ac:dyDescent="0.25">
      <c r="A25" s="3">
        <v>20</v>
      </c>
      <c r="B25" s="16" t="s">
        <v>40</v>
      </c>
      <c r="C25" s="16" t="s">
        <v>67</v>
      </c>
      <c r="D25" s="13" t="s">
        <v>94</v>
      </c>
      <c r="E25" s="10"/>
      <c r="F25" s="10"/>
      <c r="G25" s="10"/>
      <c r="H25" s="10"/>
      <c r="I25" s="10"/>
      <c r="J25" s="10"/>
      <c r="K25" s="10">
        <f t="shared" si="0"/>
        <v>0</v>
      </c>
      <c r="L25" s="12">
        <f t="shared" si="1"/>
        <v>0</v>
      </c>
      <c r="M25" s="15"/>
    </row>
    <row r="26" spans="1:13" ht="48" x14ac:dyDescent="0.25">
      <c r="A26" s="3">
        <v>21</v>
      </c>
      <c r="B26" s="16" t="s">
        <v>41</v>
      </c>
      <c r="C26" s="16" t="s">
        <v>68</v>
      </c>
      <c r="D26" s="13" t="s">
        <v>95</v>
      </c>
      <c r="E26" s="10"/>
      <c r="F26" s="10"/>
      <c r="G26" s="10"/>
      <c r="H26" s="10"/>
      <c r="I26" s="10"/>
      <c r="J26" s="10"/>
      <c r="K26" s="10">
        <f t="shared" si="0"/>
        <v>0</v>
      </c>
      <c r="L26" s="12">
        <f t="shared" si="1"/>
        <v>0</v>
      </c>
      <c r="M26" s="15"/>
    </row>
    <row r="27" spans="1:13" ht="48" x14ac:dyDescent="0.25">
      <c r="A27" s="3">
        <v>22</v>
      </c>
      <c r="B27" s="16" t="s">
        <v>42</v>
      </c>
      <c r="C27" s="16" t="s">
        <v>69</v>
      </c>
      <c r="D27" s="13" t="s">
        <v>96</v>
      </c>
      <c r="E27" s="10"/>
      <c r="F27" s="10"/>
      <c r="G27" s="10"/>
      <c r="H27" s="10"/>
      <c r="I27" s="10"/>
      <c r="J27" s="10"/>
      <c r="K27" s="10">
        <f t="shared" si="0"/>
        <v>0</v>
      </c>
      <c r="L27" s="12">
        <f t="shared" si="1"/>
        <v>0</v>
      </c>
      <c r="M27" s="15"/>
    </row>
    <row r="28" spans="1:13" ht="36" x14ac:dyDescent="0.25">
      <c r="A28" s="3">
        <v>23</v>
      </c>
      <c r="B28" s="16" t="s">
        <v>43</v>
      </c>
      <c r="C28" s="16" t="s">
        <v>70</v>
      </c>
      <c r="D28" s="13" t="s">
        <v>97</v>
      </c>
      <c r="E28" s="10"/>
      <c r="F28" s="10"/>
      <c r="G28" s="10"/>
      <c r="H28" s="10"/>
      <c r="I28" s="10"/>
      <c r="J28" s="10"/>
      <c r="K28" s="10">
        <f t="shared" si="0"/>
        <v>0</v>
      </c>
      <c r="L28" s="12">
        <f t="shared" si="1"/>
        <v>0</v>
      </c>
      <c r="M28" s="15"/>
    </row>
    <row r="29" spans="1:13" ht="36" x14ac:dyDescent="0.25">
      <c r="A29" s="3">
        <v>24</v>
      </c>
      <c r="B29" s="16" t="s">
        <v>44</v>
      </c>
      <c r="C29" s="16" t="s">
        <v>71</v>
      </c>
      <c r="D29" s="13" t="s">
        <v>98</v>
      </c>
      <c r="E29" s="10"/>
      <c r="F29" s="10"/>
      <c r="G29" s="10"/>
      <c r="H29" s="10"/>
      <c r="I29" s="10"/>
      <c r="J29" s="10"/>
      <c r="K29" s="10">
        <f t="shared" si="0"/>
        <v>0</v>
      </c>
      <c r="L29" s="12">
        <f t="shared" si="1"/>
        <v>0</v>
      </c>
      <c r="M29" s="15"/>
    </row>
    <row r="30" spans="1:13" ht="48" x14ac:dyDescent="0.25">
      <c r="A30" s="3">
        <v>25</v>
      </c>
      <c r="B30" s="16" t="s">
        <v>45</v>
      </c>
      <c r="C30" s="16" t="s">
        <v>72</v>
      </c>
      <c r="D30" s="13" t="s">
        <v>99</v>
      </c>
      <c r="E30" s="10"/>
      <c r="F30" s="10"/>
      <c r="G30" s="10"/>
      <c r="H30" s="10"/>
      <c r="I30" s="10"/>
      <c r="J30" s="10"/>
      <c r="K30" s="10">
        <f t="shared" si="0"/>
        <v>0</v>
      </c>
      <c r="L30" s="12">
        <f t="shared" si="1"/>
        <v>0</v>
      </c>
      <c r="M30" s="15"/>
    </row>
    <row r="31" spans="1:13" ht="48" x14ac:dyDescent="0.25">
      <c r="A31" s="3">
        <v>26</v>
      </c>
      <c r="B31" s="16" t="s">
        <v>46</v>
      </c>
      <c r="C31" s="16" t="s">
        <v>73</v>
      </c>
      <c r="D31" s="13" t="s">
        <v>100</v>
      </c>
      <c r="E31" s="10"/>
      <c r="F31" s="10"/>
      <c r="G31" s="10"/>
      <c r="H31" s="10"/>
      <c r="I31" s="10"/>
      <c r="J31" s="10"/>
      <c r="K31" s="10">
        <f t="shared" si="0"/>
        <v>0</v>
      </c>
      <c r="L31" s="12">
        <f t="shared" si="1"/>
        <v>0</v>
      </c>
      <c r="M31" s="15"/>
    </row>
    <row r="32" spans="1:13" ht="36" x14ac:dyDescent="0.25">
      <c r="A32" s="3">
        <v>27</v>
      </c>
      <c r="B32" s="16" t="s">
        <v>47</v>
      </c>
      <c r="C32" s="16" t="s">
        <v>74</v>
      </c>
      <c r="D32" s="13" t="s">
        <v>101</v>
      </c>
      <c r="E32" s="10"/>
      <c r="F32" s="10"/>
      <c r="G32" s="10"/>
      <c r="H32" s="10"/>
      <c r="I32" s="10"/>
      <c r="J32" s="10"/>
      <c r="K32" s="10">
        <f t="shared" si="0"/>
        <v>0</v>
      </c>
      <c r="L32" s="12">
        <f t="shared" si="1"/>
        <v>0</v>
      </c>
      <c r="M32" s="15"/>
    </row>
    <row r="33" spans="1:13" ht="36" x14ac:dyDescent="0.25">
      <c r="A33" s="3">
        <v>28</v>
      </c>
      <c r="B33" s="16" t="s">
        <v>48</v>
      </c>
      <c r="C33" s="16" t="s">
        <v>75</v>
      </c>
      <c r="D33" s="13" t="s">
        <v>102</v>
      </c>
      <c r="E33" s="10"/>
      <c r="F33" s="10"/>
      <c r="G33" s="10"/>
      <c r="H33" s="10"/>
      <c r="I33" s="10"/>
      <c r="J33" s="10"/>
      <c r="K33" s="10">
        <f t="shared" si="0"/>
        <v>0</v>
      </c>
      <c r="L33" s="12">
        <f t="shared" si="1"/>
        <v>0</v>
      </c>
      <c r="M33" s="15"/>
    </row>
    <row r="34" spans="1:13" ht="15.6" x14ac:dyDescent="0.25">
      <c r="A34" s="3">
        <v>29</v>
      </c>
      <c r="B34" s="6"/>
      <c r="C34" s="6"/>
      <c r="D34" s="3"/>
      <c r="E34" s="2"/>
      <c r="F34" s="2"/>
      <c r="G34" s="2"/>
      <c r="H34" s="2"/>
      <c r="I34" s="2"/>
      <c r="J34" s="2"/>
      <c r="K34" s="2"/>
      <c r="L34" s="2"/>
      <c r="M34" s="17"/>
    </row>
    <row r="35" spans="1:13" ht="15.6" x14ac:dyDescent="0.25">
      <c r="A35" s="3">
        <v>30</v>
      </c>
      <c r="B35" s="6"/>
      <c r="C35" s="6"/>
      <c r="D35" s="3"/>
      <c r="E35" s="2"/>
      <c r="F35" s="2"/>
      <c r="G35" s="2"/>
      <c r="H35" s="2"/>
      <c r="I35" s="2"/>
      <c r="J35" s="2"/>
      <c r="K35" s="2"/>
      <c r="L35" s="2"/>
      <c r="M35" s="17"/>
    </row>
    <row r="36" spans="1:13" x14ac:dyDescent="0.25">
      <c r="A36" s="3"/>
      <c r="B36" s="6" t="s">
        <v>21</v>
      </c>
      <c r="C36" s="6"/>
      <c r="D36" s="3"/>
      <c r="E36" s="9">
        <f>SUM(E6:E35)</f>
        <v>11039.499999999998</v>
      </c>
      <c r="F36" s="9">
        <f t="shared" ref="F36:L36" si="2">SUM(F6:F35)</f>
        <v>103.07000000000001</v>
      </c>
      <c r="G36" s="9">
        <f t="shared" si="2"/>
        <v>78.400000000000006</v>
      </c>
      <c r="H36" s="9">
        <f t="shared" si="2"/>
        <v>895.43000000000006</v>
      </c>
      <c r="I36" s="9">
        <f t="shared" si="2"/>
        <v>37.619999999999997</v>
      </c>
      <c r="J36" s="9">
        <f t="shared" si="2"/>
        <v>5.2200000000000006</v>
      </c>
      <c r="K36" s="9">
        <f t="shared" si="2"/>
        <v>1119.74</v>
      </c>
      <c r="L36" s="9">
        <f t="shared" si="2"/>
        <v>9919.7599999999984</v>
      </c>
      <c r="M36" s="18"/>
    </row>
  </sheetData>
  <mergeCells count="10">
    <mergeCell ref="F4:J4"/>
    <mergeCell ref="A2:M2"/>
    <mergeCell ref="B4:B5"/>
    <mergeCell ref="C4:C5"/>
    <mergeCell ref="D4:D5"/>
    <mergeCell ref="E4:E5"/>
    <mergeCell ref="A4:A5"/>
    <mergeCell ref="M4:M5"/>
    <mergeCell ref="K4:K5"/>
    <mergeCell ref="L4:L5"/>
  </mergeCells>
  <phoneticPr fontId="1" type="noConversion"/>
  <pageMargins left="0.7" right="0.7" top="0.75" bottom="0.75" header="0.3" footer="0.3"/>
  <pageSetup paperSize="9" scale="89" orientation="landscape" horizontalDpi="1200" verticalDpi="1200" copies="6"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7804B-1D4B-45D0-BA25-DDA3186C8872}">
  <dimension ref="B1:G30"/>
  <sheetViews>
    <sheetView workbookViewId="0">
      <selection activeCell="I21" sqref="I21"/>
    </sheetView>
  </sheetViews>
  <sheetFormatPr defaultRowHeight="13.8" x14ac:dyDescent="0.25"/>
  <cols>
    <col min="3" max="3" width="34.109375" customWidth="1"/>
    <col min="4" max="4" width="10.44140625" bestFit="1" customWidth="1"/>
    <col min="6" max="6" width="10.44140625" style="31" bestFit="1" customWidth="1"/>
    <col min="7" max="7" width="8.6640625" style="34"/>
  </cols>
  <sheetData>
    <row r="1" spans="2:6" ht="15" thickBot="1" x14ac:dyDescent="0.3">
      <c r="B1">
        <v>1</v>
      </c>
      <c r="C1" s="22" t="s">
        <v>17</v>
      </c>
      <c r="D1" s="24">
        <v>1845.79</v>
      </c>
      <c r="E1" s="25">
        <v>47.67</v>
      </c>
      <c r="F1" s="35">
        <v>1798.12</v>
      </c>
    </row>
    <row r="2" spans="2:6" ht="15" thickBot="1" x14ac:dyDescent="0.3">
      <c r="B2">
        <v>2</v>
      </c>
      <c r="C2" s="26" t="s">
        <v>49</v>
      </c>
      <c r="D2" s="27">
        <v>316.45999999999998</v>
      </c>
      <c r="E2" s="27">
        <v>289.5</v>
      </c>
      <c r="F2" s="36">
        <v>26.96</v>
      </c>
    </row>
    <row r="3" spans="2:6" ht="15" thickBot="1" x14ac:dyDescent="0.3">
      <c r="B3">
        <v>3</v>
      </c>
      <c r="C3" s="26" t="s">
        <v>50</v>
      </c>
      <c r="D3" s="28">
        <v>1910.86</v>
      </c>
      <c r="E3" s="27">
        <v>11.12</v>
      </c>
      <c r="F3" s="36">
        <v>1899.74</v>
      </c>
    </row>
    <row r="4" spans="2:6" ht="15" thickBot="1" x14ac:dyDescent="0.3">
      <c r="B4">
        <v>4</v>
      </c>
      <c r="C4" s="26" t="s">
        <v>51</v>
      </c>
      <c r="D4" s="27"/>
      <c r="E4" s="27"/>
      <c r="F4" s="36"/>
    </row>
    <row r="5" spans="2:6" ht="15" thickBot="1" x14ac:dyDescent="0.3">
      <c r="B5">
        <v>5</v>
      </c>
      <c r="C5" s="26" t="s">
        <v>52</v>
      </c>
      <c r="D5" s="28">
        <v>2259.14</v>
      </c>
      <c r="E5" s="27">
        <v>627.62</v>
      </c>
      <c r="F5" s="36">
        <v>1631.52</v>
      </c>
    </row>
    <row r="6" spans="2:6" ht="15" thickBot="1" x14ac:dyDescent="0.3">
      <c r="B6">
        <v>6</v>
      </c>
      <c r="C6" s="26" t="s">
        <v>53</v>
      </c>
      <c r="D6" s="28">
        <v>2195.6999999999998</v>
      </c>
      <c r="E6" s="27">
        <v>74.31</v>
      </c>
      <c r="F6" s="36">
        <v>2121.39</v>
      </c>
    </row>
    <row r="7" spans="2:6" ht="15" thickBot="1" x14ac:dyDescent="0.3">
      <c r="B7">
        <v>7</v>
      </c>
      <c r="C7" s="26" t="s">
        <v>54</v>
      </c>
      <c r="D7" s="27">
        <v>470.15</v>
      </c>
      <c r="E7" s="27">
        <v>12.98</v>
      </c>
      <c r="F7" s="36">
        <v>457.17</v>
      </c>
    </row>
    <row r="8" spans="2:6" ht="15" thickBot="1" x14ac:dyDescent="0.3">
      <c r="B8">
        <v>8</v>
      </c>
      <c r="C8" s="26" t="s">
        <v>55</v>
      </c>
      <c r="D8" s="27">
        <v>581.17999999999995</v>
      </c>
      <c r="E8" s="27">
        <v>3.9</v>
      </c>
      <c r="F8" s="36">
        <v>577.28</v>
      </c>
    </row>
    <row r="9" spans="2:6" ht="15" thickBot="1" x14ac:dyDescent="0.3">
      <c r="B9">
        <v>9</v>
      </c>
      <c r="C9" s="26" t="s">
        <v>56</v>
      </c>
      <c r="D9" s="28">
        <v>1614.84</v>
      </c>
      <c r="E9" s="27">
        <v>223.88</v>
      </c>
      <c r="F9" s="36">
        <v>1390.96</v>
      </c>
    </row>
    <row r="10" spans="2:6" ht="15" thickBot="1" x14ac:dyDescent="0.3">
      <c r="B10">
        <v>10</v>
      </c>
      <c r="C10" s="26" t="s">
        <v>57</v>
      </c>
      <c r="D10" s="28">
        <v>1392.84</v>
      </c>
      <c r="E10" s="27">
        <v>210.53</v>
      </c>
      <c r="F10" s="36">
        <v>1182.31</v>
      </c>
    </row>
    <row r="11" spans="2:6" ht="15" thickBot="1" x14ac:dyDescent="0.3">
      <c r="B11">
        <v>11</v>
      </c>
      <c r="C11" s="26" t="s">
        <v>58</v>
      </c>
      <c r="D11" s="28">
        <v>1479.33</v>
      </c>
      <c r="E11" s="27">
        <v>399.59</v>
      </c>
      <c r="F11" s="36">
        <v>1079.74</v>
      </c>
    </row>
    <row r="12" spans="2:6" ht="15" thickBot="1" x14ac:dyDescent="0.3">
      <c r="B12">
        <v>12</v>
      </c>
      <c r="C12" s="26" t="s">
        <v>59</v>
      </c>
      <c r="D12" s="27">
        <v>882.32</v>
      </c>
      <c r="E12" s="27">
        <v>184.31</v>
      </c>
      <c r="F12" s="36">
        <v>698.01</v>
      </c>
    </row>
    <row r="13" spans="2:6" ht="15" thickBot="1" x14ac:dyDescent="0.3">
      <c r="B13">
        <v>13</v>
      </c>
      <c r="C13" s="26" t="s">
        <v>60</v>
      </c>
      <c r="D13" s="27">
        <v>161.84</v>
      </c>
      <c r="E13" s="27">
        <v>19.09</v>
      </c>
      <c r="F13" s="36">
        <v>142.75</v>
      </c>
    </row>
    <row r="14" spans="2:6" ht="15" thickBot="1" x14ac:dyDescent="0.3">
      <c r="B14">
        <v>14</v>
      </c>
      <c r="C14" s="26" t="s">
        <v>61</v>
      </c>
      <c r="D14" s="27">
        <v>264.72000000000003</v>
      </c>
      <c r="E14" s="27">
        <v>111.63</v>
      </c>
      <c r="F14" s="36">
        <v>153.09</v>
      </c>
    </row>
    <row r="15" spans="2:6" ht="15" thickBot="1" x14ac:dyDescent="0.3">
      <c r="B15">
        <v>15</v>
      </c>
      <c r="C15" s="26" t="s">
        <v>62</v>
      </c>
      <c r="D15" s="29">
        <v>156.71</v>
      </c>
      <c r="E15" s="29"/>
      <c r="F15" s="36">
        <f>D15-E15</f>
        <v>156.71</v>
      </c>
    </row>
    <row r="16" spans="2:6" ht="15" thickBot="1" x14ac:dyDescent="0.3">
      <c r="B16">
        <v>16</v>
      </c>
      <c r="C16" s="26" t="s">
        <v>63</v>
      </c>
      <c r="D16" s="29">
        <v>250.36</v>
      </c>
      <c r="E16" s="29">
        <v>16.71</v>
      </c>
      <c r="F16" s="36">
        <f t="shared" ref="F16:F29" si="0">D16-E16</f>
        <v>233.65</v>
      </c>
    </row>
    <row r="17" spans="2:7" ht="15" thickBot="1" x14ac:dyDescent="0.3">
      <c r="B17">
        <v>17</v>
      </c>
      <c r="C17" s="26" t="s">
        <v>64</v>
      </c>
      <c r="D17" s="30">
        <v>1685.58</v>
      </c>
      <c r="E17" s="29">
        <v>65.33</v>
      </c>
      <c r="F17" s="36">
        <f t="shared" si="0"/>
        <v>1620.25</v>
      </c>
    </row>
    <row r="18" spans="2:7" ht="15" thickBot="1" x14ac:dyDescent="0.3">
      <c r="B18">
        <v>18</v>
      </c>
      <c r="C18" s="26" t="s">
        <v>65</v>
      </c>
      <c r="D18" s="30">
        <v>1643.56</v>
      </c>
      <c r="E18" s="29">
        <v>278.74</v>
      </c>
      <c r="F18" s="36">
        <f t="shared" si="0"/>
        <v>1364.82</v>
      </c>
    </row>
    <row r="19" spans="2:7" ht="15" thickBot="1" x14ac:dyDescent="0.3">
      <c r="B19">
        <v>19</v>
      </c>
      <c r="C19" s="26" t="s">
        <v>66</v>
      </c>
      <c r="D19" s="30">
        <v>1842.89</v>
      </c>
      <c r="E19" s="29">
        <v>325.60000000000002</v>
      </c>
      <c r="F19" s="36">
        <f t="shared" si="0"/>
        <v>1517.29</v>
      </c>
    </row>
    <row r="20" spans="2:7" ht="15" thickBot="1" x14ac:dyDescent="0.3">
      <c r="B20">
        <v>20</v>
      </c>
      <c r="C20" s="26" t="s">
        <v>67</v>
      </c>
      <c r="D20" s="30">
        <v>1178.43</v>
      </c>
      <c r="E20" s="29">
        <v>59.8</v>
      </c>
      <c r="F20" s="36">
        <f t="shared" si="0"/>
        <v>1118.6300000000001</v>
      </c>
    </row>
    <row r="21" spans="2:7" ht="15" thickBot="1" x14ac:dyDescent="0.3">
      <c r="B21">
        <v>21</v>
      </c>
      <c r="C21" s="26" t="s">
        <v>68</v>
      </c>
      <c r="D21" s="32">
        <f>汇总表!D26</f>
        <v>2324.42</v>
      </c>
      <c r="E21" s="29" t="e">
        <f>汇总表!#REF!</f>
        <v>#REF!</v>
      </c>
      <c r="F21" s="36" t="e">
        <f t="shared" si="0"/>
        <v>#REF!</v>
      </c>
    </row>
    <row r="22" spans="2:7" ht="15" thickBot="1" x14ac:dyDescent="0.3">
      <c r="B22">
        <v>22</v>
      </c>
      <c r="C22" s="26" t="s">
        <v>69</v>
      </c>
      <c r="D22" s="32">
        <f>汇总表!D27</f>
        <v>557.42999999999995</v>
      </c>
      <c r="E22" s="29" t="e">
        <f>汇总表!#REF!</f>
        <v>#REF!</v>
      </c>
      <c r="F22" s="36" t="e">
        <f t="shared" si="0"/>
        <v>#REF!</v>
      </c>
    </row>
    <row r="23" spans="2:7" ht="15" thickBot="1" x14ac:dyDescent="0.3">
      <c r="B23">
        <v>23</v>
      </c>
      <c r="C23" s="26" t="s">
        <v>70</v>
      </c>
      <c r="D23" s="32">
        <f>汇总表!D28</f>
        <v>1474.03</v>
      </c>
      <c r="E23" s="29" t="e">
        <f>汇总表!#REF!</f>
        <v>#REF!</v>
      </c>
      <c r="F23" s="36" t="e">
        <f t="shared" si="0"/>
        <v>#REF!</v>
      </c>
    </row>
    <row r="24" spans="2:7" ht="15" thickBot="1" x14ac:dyDescent="0.3">
      <c r="B24">
        <v>24</v>
      </c>
      <c r="C24" s="26" t="s">
        <v>71</v>
      </c>
      <c r="D24" s="32">
        <f>汇总表!D29</f>
        <v>0</v>
      </c>
      <c r="E24" s="29" t="e">
        <f>汇总表!#REF!</f>
        <v>#REF!</v>
      </c>
      <c r="F24" s="36" t="e">
        <f t="shared" si="0"/>
        <v>#REF!</v>
      </c>
    </row>
    <row r="25" spans="2:7" ht="15" thickBot="1" x14ac:dyDescent="0.3">
      <c r="B25">
        <v>25</v>
      </c>
      <c r="C25" s="26" t="s">
        <v>130</v>
      </c>
      <c r="D25" s="32">
        <f>汇总表!D30</f>
        <v>0</v>
      </c>
      <c r="E25" s="29" t="e">
        <f>汇总表!#REF!</f>
        <v>#REF!</v>
      </c>
      <c r="F25" s="36" t="e">
        <f t="shared" si="0"/>
        <v>#REF!</v>
      </c>
    </row>
    <row r="26" spans="2:7" ht="15" thickBot="1" x14ac:dyDescent="0.3">
      <c r="B26">
        <v>26</v>
      </c>
      <c r="C26" s="26" t="s">
        <v>72</v>
      </c>
      <c r="D26" s="32">
        <f>汇总表!D31</f>
        <v>1345.76</v>
      </c>
      <c r="E26" s="29" t="e">
        <f>汇总表!#REF!</f>
        <v>#REF!</v>
      </c>
      <c r="F26" s="36" t="e">
        <f t="shared" si="0"/>
        <v>#REF!</v>
      </c>
    </row>
    <row r="27" spans="2:7" ht="15" thickBot="1" x14ac:dyDescent="0.3">
      <c r="B27">
        <v>27</v>
      </c>
      <c r="C27" s="26" t="s">
        <v>73</v>
      </c>
      <c r="D27" s="32">
        <f>汇总表!D32</f>
        <v>2387.5</v>
      </c>
      <c r="E27" s="29" t="e">
        <f>汇总表!#REF!</f>
        <v>#REF!</v>
      </c>
      <c r="F27" s="36" t="e">
        <f t="shared" si="0"/>
        <v>#REF!</v>
      </c>
    </row>
    <row r="28" spans="2:7" ht="15" thickBot="1" x14ac:dyDescent="0.3">
      <c r="B28">
        <v>28</v>
      </c>
      <c r="C28" s="26" t="s">
        <v>74</v>
      </c>
      <c r="D28" s="32">
        <f>汇总表!D33</f>
        <v>2494.5</v>
      </c>
      <c r="E28" s="29" t="e">
        <f>汇总表!#REF!</f>
        <v>#REF!</v>
      </c>
      <c r="F28" s="36" t="e">
        <f t="shared" si="0"/>
        <v>#REF!</v>
      </c>
    </row>
    <row r="29" spans="2:7" ht="15" thickBot="1" x14ac:dyDescent="0.3">
      <c r="B29">
        <v>29</v>
      </c>
      <c r="C29" s="26" t="s">
        <v>75</v>
      </c>
      <c r="D29" s="29">
        <v>136.56</v>
      </c>
      <c r="E29" s="29"/>
      <c r="F29" s="36">
        <f t="shared" si="0"/>
        <v>136.56</v>
      </c>
    </row>
    <row r="30" spans="2:7" ht="14.4" x14ac:dyDescent="0.25">
      <c r="B30">
        <v>30</v>
      </c>
      <c r="C30" s="33" t="s">
        <v>21</v>
      </c>
      <c r="D30" s="23">
        <f>SUM(D1:D29)</f>
        <v>32852.9</v>
      </c>
      <c r="E30" t="e">
        <f>SUM(E1:E29)</f>
        <v>#REF!</v>
      </c>
      <c r="F30" s="31" t="e">
        <f>SUM(F1:F29)</f>
        <v>#REF!</v>
      </c>
      <c r="G30" s="34" t="e">
        <f>E30/D30</f>
        <v>#REF!</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9650B-1A06-4DF8-9B89-A35FBDFFDC76}">
  <dimension ref="A1:H28"/>
  <sheetViews>
    <sheetView workbookViewId="0">
      <selection activeCell="K7" sqref="K7"/>
    </sheetView>
  </sheetViews>
  <sheetFormatPr defaultColWidth="8.6640625" defaultRowHeight="14.4" x14ac:dyDescent="0.25"/>
  <cols>
    <col min="1" max="1" width="4.5546875" style="37" customWidth="1"/>
    <col min="2" max="2" width="12.77734375" style="37" customWidth="1"/>
    <col min="3" max="3" width="8.6640625" style="37"/>
    <col min="4" max="4" width="5.21875" style="37" customWidth="1"/>
    <col min="5" max="5" width="12.44140625" style="37" customWidth="1"/>
    <col min="6" max="6" width="8.6640625" style="37"/>
    <col min="7" max="7" width="8.6640625" style="38"/>
    <col min="8" max="16384" width="8.6640625" style="37"/>
  </cols>
  <sheetData>
    <row r="1" spans="1:8" ht="26.55" customHeight="1" thickBot="1" x14ac:dyDescent="0.3">
      <c r="A1" s="39" t="s">
        <v>149</v>
      </c>
      <c r="B1" s="40" t="s">
        <v>156</v>
      </c>
      <c r="C1" s="75" t="s">
        <v>150</v>
      </c>
      <c r="D1" s="76"/>
      <c r="E1" s="41" t="s">
        <v>151</v>
      </c>
      <c r="F1" s="41" t="s">
        <v>152</v>
      </c>
      <c r="G1" s="42" t="s">
        <v>153</v>
      </c>
      <c r="H1" s="41" t="s">
        <v>154</v>
      </c>
    </row>
    <row r="2" spans="1:8" ht="33" thickBot="1" x14ac:dyDescent="0.3">
      <c r="A2" s="43">
        <v>1</v>
      </c>
      <c r="B2" s="44" t="s">
        <v>157</v>
      </c>
      <c r="C2" s="70" t="s">
        <v>16</v>
      </c>
      <c r="D2" s="71"/>
      <c r="E2" s="45" t="s">
        <v>17</v>
      </c>
      <c r="F2" s="46">
        <v>1845.79</v>
      </c>
      <c r="G2" s="47">
        <v>47.67</v>
      </c>
      <c r="H2" s="46">
        <v>1798.12</v>
      </c>
    </row>
    <row r="3" spans="1:8" ht="33" thickBot="1" x14ac:dyDescent="0.3">
      <c r="A3" s="43">
        <v>2</v>
      </c>
      <c r="B3" s="44" t="s">
        <v>172</v>
      </c>
      <c r="C3" s="70" t="s">
        <v>22</v>
      </c>
      <c r="D3" s="71"/>
      <c r="E3" s="45" t="s">
        <v>49</v>
      </c>
      <c r="F3" s="48">
        <v>316.45999999999998</v>
      </c>
      <c r="G3" s="47">
        <v>289.5</v>
      </c>
      <c r="H3" s="48">
        <v>26.96</v>
      </c>
    </row>
    <row r="4" spans="1:8" ht="33" thickBot="1" x14ac:dyDescent="0.3">
      <c r="A4" s="43">
        <v>3</v>
      </c>
      <c r="B4" s="44" t="s">
        <v>173</v>
      </c>
      <c r="C4" s="70" t="s">
        <v>155</v>
      </c>
      <c r="D4" s="71"/>
      <c r="E4" s="45" t="s">
        <v>50</v>
      </c>
      <c r="F4" s="46">
        <v>1910.86</v>
      </c>
      <c r="G4" s="47">
        <v>11.12</v>
      </c>
      <c r="H4" s="46">
        <v>1899.74</v>
      </c>
    </row>
    <row r="5" spans="1:8" ht="33" thickBot="1" x14ac:dyDescent="0.3">
      <c r="A5" s="43">
        <v>4</v>
      </c>
      <c r="B5" s="44" t="s">
        <v>174</v>
      </c>
      <c r="C5" s="70" t="s">
        <v>25</v>
      </c>
      <c r="D5" s="71"/>
      <c r="E5" s="45" t="s">
        <v>52</v>
      </c>
      <c r="F5" s="46">
        <v>2259.14</v>
      </c>
      <c r="G5" s="47">
        <v>627.62</v>
      </c>
      <c r="H5" s="46">
        <v>1631.52</v>
      </c>
    </row>
    <row r="6" spans="1:8" ht="33" thickBot="1" x14ac:dyDescent="0.3">
      <c r="A6" s="43">
        <v>5</v>
      </c>
      <c r="B6" s="44" t="s">
        <v>169</v>
      </c>
      <c r="C6" s="70" t="s">
        <v>26</v>
      </c>
      <c r="D6" s="71"/>
      <c r="E6" s="45" t="s">
        <v>53</v>
      </c>
      <c r="F6" s="46">
        <v>2195.6999999999998</v>
      </c>
      <c r="G6" s="47">
        <v>74.31</v>
      </c>
      <c r="H6" s="46">
        <v>2121.39</v>
      </c>
    </row>
    <row r="7" spans="1:8" ht="33" thickBot="1" x14ac:dyDescent="0.3">
      <c r="A7" s="43">
        <v>6</v>
      </c>
      <c r="B7" s="44" t="s">
        <v>175</v>
      </c>
      <c r="C7" s="70" t="s">
        <v>27</v>
      </c>
      <c r="D7" s="71"/>
      <c r="E7" s="45" t="s">
        <v>54</v>
      </c>
      <c r="F7" s="48">
        <v>470.15</v>
      </c>
      <c r="G7" s="47">
        <v>12.98</v>
      </c>
      <c r="H7" s="48">
        <v>457.17</v>
      </c>
    </row>
    <row r="8" spans="1:8" ht="33" thickBot="1" x14ac:dyDescent="0.3">
      <c r="A8" s="43">
        <v>7</v>
      </c>
      <c r="B8" s="44" t="s">
        <v>176</v>
      </c>
      <c r="C8" s="70" t="s">
        <v>28</v>
      </c>
      <c r="D8" s="71"/>
      <c r="E8" s="45" t="s">
        <v>55</v>
      </c>
      <c r="F8" s="48">
        <v>581.17999999999995</v>
      </c>
      <c r="G8" s="47">
        <v>3.9</v>
      </c>
      <c r="H8" s="48">
        <v>577.28</v>
      </c>
    </row>
    <row r="9" spans="1:8" ht="33" thickBot="1" x14ac:dyDescent="0.3">
      <c r="A9" s="43">
        <v>8</v>
      </c>
      <c r="B9" s="44" t="s">
        <v>177</v>
      </c>
      <c r="C9" s="70" t="s">
        <v>29</v>
      </c>
      <c r="D9" s="71"/>
      <c r="E9" s="45" t="s">
        <v>56</v>
      </c>
      <c r="F9" s="46">
        <v>1614.84</v>
      </c>
      <c r="G9" s="47">
        <v>223.88</v>
      </c>
      <c r="H9" s="46">
        <v>1390.96</v>
      </c>
    </row>
    <row r="10" spans="1:8" ht="33" thickBot="1" x14ac:dyDescent="0.3">
      <c r="A10" s="43">
        <v>9</v>
      </c>
      <c r="B10" s="44" t="s">
        <v>178</v>
      </c>
      <c r="C10" s="70" t="s">
        <v>30</v>
      </c>
      <c r="D10" s="71"/>
      <c r="E10" s="45" t="s">
        <v>57</v>
      </c>
      <c r="F10" s="46">
        <v>1392.84</v>
      </c>
      <c r="G10" s="47">
        <v>210.53</v>
      </c>
      <c r="H10" s="46">
        <v>1182.31</v>
      </c>
    </row>
    <row r="11" spans="1:8" ht="33" thickBot="1" x14ac:dyDescent="0.3">
      <c r="A11" s="43">
        <v>10</v>
      </c>
      <c r="B11" s="44" t="s">
        <v>179</v>
      </c>
      <c r="C11" s="70" t="s">
        <v>31</v>
      </c>
      <c r="D11" s="71"/>
      <c r="E11" s="45" t="s">
        <v>58</v>
      </c>
      <c r="F11" s="46">
        <v>1479.33</v>
      </c>
      <c r="G11" s="47">
        <v>399.59</v>
      </c>
      <c r="H11" s="46">
        <v>1079.74</v>
      </c>
    </row>
    <row r="12" spans="1:8" ht="33" thickBot="1" x14ac:dyDescent="0.3">
      <c r="A12" s="43">
        <v>11</v>
      </c>
      <c r="B12" s="44" t="s">
        <v>180</v>
      </c>
      <c r="C12" s="70" t="s">
        <v>32</v>
      </c>
      <c r="D12" s="71"/>
      <c r="E12" s="45" t="s">
        <v>59</v>
      </c>
      <c r="F12" s="48">
        <v>882.32</v>
      </c>
      <c r="G12" s="47">
        <v>184.31</v>
      </c>
      <c r="H12" s="48">
        <v>698.01</v>
      </c>
    </row>
    <row r="13" spans="1:8" ht="33" thickBot="1" x14ac:dyDescent="0.3">
      <c r="A13" s="43">
        <v>12</v>
      </c>
      <c r="B13" s="44" t="s">
        <v>181</v>
      </c>
      <c r="C13" s="70" t="s">
        <v>33</v>
      </c>
      <c r="D13" s="71"/>
      <c r="E13" s="45" t="s">
        <v>60</v>
      </c>
      <c r="F13" s="48">
        <v>161.84</v>
      </c>
      <c r="G13" s="47">
        <v>19.09</v>
      </c>
      <c r="H13" s="48">
        <v>142.75</v>
      </c>
    </row>
    <row r="14" spans="1:8" ht="33" thickBot="1" x14ac:dyDescent="0.3">
      <c r="A14" s="43">
        <v>13</v>
      </c>
      <c r="B14" s="44" t="s">
        <v>182</v>
      </c>
      <c r="C14" s="70" t="s">
        <v>34</v>
      </c>
      <c r="D14" s="71"/>
      <c r="E14" s="45" t="s">
        <v>61</v>
      </c>
      <c r="F14" s="48">
        <v>264.72000000000003</v>
      </c>
      <c r="G14" s="47">
        <v>111.63</v>
      </c>
      <c r="H14" s="48">
        <v>153.09</v>
      </c>
    </row>
    <row r="15" spans="1:8" ht="33" thickBot="1" x14ac:dyDescent="0.3">
      <c r="A15" s="43">
        <v>14</v>
      </c>
      <c r="B15" s="44" t="s">
        <v>170</v>
      </c>
      <c r="C15" s="70" t="s">
        <v>35</v>
      </c>
      <c r="D15" s="71"/>
      <c r="E15" s="45" t="s">
        <v>62</v>
      </c>
      <c r="F15" s="48">
        <v>156.71</v>
      </c>
      <c r="G15" s="47"/>
      <c r="H15" s="48">
        <v>156.71</v>
      </c>
    </row>
    <row r="16" spans="1:8" ht="33" thickBot="1" x14ac:dyDescent="0.3">
      <c r="A16" s="43">
        <v>15</v>
      </c>
      <c r="B16" s="44" t="s">
        <v>158</v>
      </c>
      <c r="C16" s="70" t="s">
        <v>36</v>
      </c>
      <c r="D16" s="71"/>
      <c r="E16" s="45" t="s">
        <v>63</v>
      </c>
      <c r="F16" s="48">
        <v>250.36</v>
      </c>
      <c r="G16" s="47">
        <v>16.71</v>
      </c>
      <c r="H16" s="48">
        <v>233.65</v>
      </c>
    </row>
    <row r="17" spans="1:8" ht="33" thickBot="1" x14ac:dyDescent="0.3">
      <c r="A17" s="43">
        <v>16</v>
      </c>
      <c r="B17" s="44" t="s">
        <v>159</v>
      </c>
      <c r="C17" s="70" t="s">
        <v>37</v>
      </c>
      <c r="D17" s="71"/>
      <c r="E17" s="45" t="s">
        <v>64</v>
      </c>
      <c r="F17" s="46">
        <v>1685.58</v>
      </c>
      <c r="G17" s="47">
        <v>65.33</v>
      </c>
      <c r="H17" s="46">
        <v>1620.25</v>
      </c>
    </row>
    <row r="18" spans="1:8" ht="33" thickBot="1" x14ac:dyDescent="0.3">
      <c r="A18" s="43">
        <v>17</v>
      </c>
      <c r="B18" s="44" t="s">
        <v>160</v>
      </c>
      <c r="C18" s="70" t="s">
        <v>38</v>
      </c>
      <c r="D18" s="71"/>
      <c r="E18" s="45" t="s">
        <v>65</v>
      </c>
      <c r="F18" s="46">
        <v>1643.56</v>
      </c>
      <c r="G18" s="47">
        <v>278.74</v>
      </c>
      <c r="H18" s="46">
        <v>1364.82</v>
      </c>
    </row>
    <row r="19" spans="1:8" ht="33" thickBot="1" x14ac:dyDescent="0.3">
      <c r="A19" s="43">
        <v>18</v>
      </c>
      <c r="B19" s="44" t="s">
        <v>161</v>
      </c>
      <c r="C19" s="70" t="s">
        <v>39</v>
      </c>
      <c r="D19" s="71"/>
      <c r="E19" s="45" t="s">
        <v>66</v>
      </c>
      <c r="F19" s="46">
        <v>1842.89</v>
      </c>
      <c r="G19" s="47">
        <v>325.60000000000002</v>
      </c>
      <c r="H19" s="46">
        <v>1517.29</v>
      </c>
    </row>
    <row r="20" spans="1:8" ht="33" thickBot="1" x14ac:dyDescent="0.3">
      <c r="A20" s="43">
        <v>19</v>
      </c>
      <c r="B20" s="44" t="s">
        <v>162</v>
      </c>
      <c r="C20" s="70" t="s">
        <v>40</v>
      </c>
      <c r="D20" s="71"/>
      <c r="E20" s="45" t="s">
        <v>67</v>
      </c>
      <c r="F20" s="46">
        <v>1178.43</v>
      </c>
      <c r="G20" s="47">
        <v>59.8</v>
      </c>
      <c r="H20" s="46">
        <v>1118.6300000000001</v>
      </c>
    </row>
    <row r="21" spans="1:8" ht="33" thickBot="1" x14ac:dyDescent="0.3">
      <c r="A21" s="43">
        <v>20</v>
      </c>
      <c r="B21" s="44" t="s">
        <v>163</v>
      </c>
      <c r="C21" s="70" t="s">
        <v>41</v>
      </c>
      <c r="D21" s="71"/>
      <c r="E21" s="45" t="s">
        <v>68</v>
      </c>
      <c r="F21" s="46">
        <v>2324.42</v>
      </c>
      <c r="G21" s="47">
        <v>317.32</v>
      </c>
      <c r="H21" s="46">
        <v>2007.1</v>
      </c>
    </row>
    <row r="22" spans="1:8" ht="33" thickBot="1" x14ac:dyDescent="0.3">
      <c r="A22" s="43">
        <v>21</v>
      </c>
      <c r="B22" s="44" t="s">
        <v>164</v>
      </c>
      <c r="C22" s="70" t="s">
        <v>42</v>
      </c>
      <c r="D22" s="71"/>
      <c r="E22" s="45" t="s">
        <v>69</v>
      </c>
      <c r="F22" s="48">
        <v>557.42999999999995</v>
      </c>
      <c r="G22" s="47"/>
      <c r="H22" s="48">
        <v>557.42999999999995</v>
      </c>
    </row>
    <row r="23" spans="1:8" ht="33" thickBot="1" x14ac:dyDescent="0.3">
      <c r="A23" s="43">
        <v>22</v>
      </c>
      <c r="B23" s="44" t="s">
        <v>165</v>
      </c>
      <c r="C23" s="70" t="s">
        <v>43</v>
      </c>
      <c r="D23" s="71"/>
      <c r="E23" s="45" t="s">
        <v>70</v>
      </c>
      <c r="F23" s="46">
        <v>1474.03</v>
      </c>
      <c r="G23" s="47">
        <v>574.15</v>
      </c>
      <c r="H23" s="48">
        <v>899.88</v>
      </c>
    </row>
    <row r="24" spans="1:8" ht="33" thickBot="1" x14ac:dyDescent="0.3">
      <c r="A24" s="43">
        <v>23</v>
      </c>
      <c r="B24" s="44" t="s">
        <v>171</v>
      </c>
      <c r="C24" s="70" t="s">
        <v>45</v>
      </c>
      <c r="D24" s="71"/>
      <c r="E24" s="45" t="s">
        <v>72</v>
      </c>
      <c r="F24" s="46">
        <v>1345.76</v>
      </c>
      <c r="G24" s="47">
        <v>123.26</v>
      </c>
      <c r="H24" s="46">
        <v>1222.5</v>
      </c>
    </row>
    <row r="25" spans="1:8" ht="33" thickBot="1" x14ac:dyDescent="0.3">
      <c r="A25" s="43">
        <v>24</v>
      </c>
      <c r="B25" s="44" t="s">
        <v>166</v>
      </c>
      <c r="C25" s="70" t="s">
        <v>46</v>
      </c>
      <c r="D25" s="71"/>
      <c r="E25" s="45" t="s">
        <v>73</v>
      </c>
      <c r="F25" s="46">
        <v>2387.5</v>
      </c>
      <c r="G25" s="47">
        <v>430.27</v>
      </c>
      <c r="H25" s="46">
        <v>1957.23</v>
      </c>
    </row>
    <row r="26" spans="1:8" ht="33" thickBot="1" x14ac:dyDescent="0.3">
      <c r="A26" s="43">
        <v>25</v>
      </c>
      <c r="B26" s="49" t="s">
        <v>167</v>
      </c>
      <c r="C26" s="72" t="s">
        <v>47</v>
      </c>
      <c r="D26" s="73"/>
      <c r="E26" s="50" t="s">
        <v>74</v>
      </c>
      <c r="F26" s="51">
        <v>2494.5</v>
      </c>
      <c r="G26" s="52">
        <v>487.13</v>
      </c>
      <c r="H26" s="51">
        <v>2007.37</v>
      </c>
    </row>
    <row r="27" spans="1:8" ht="33" thickBot="1" x14ac:dyDescent="0.3">
      <c r="A27" s="43">
        <v>26</v>
      </c>
      <c r="B27" s="53" t="s">
        <v>168</v>
      </c>
      <c r="C27" s="74" t="s">
        <v>48</v>
      </c>
      <c r="D27" s="74"/>
      <c r="E27" s="54" t="s">
        <v>75</v>
      </c>
      <c r="F27" s="53">
        <v>136.56</v>
      </c>
      <c r="G27" s="55"/>
      <c r="H27" s="53">
        <v>136.56</v>
      </c>
    </row>
    <row r="28" spans="1:8" ht="27" customHeight="1" x14ac:dyDescent="0.25">
      <c r="A28" s="56"/>
      <c r="B28" s="53" t="s">
        <v>21</v>
      </c>
      <c r="C28" s="68"/>
      <c r="D28" s="69"/>
      <c r="E28" s="56"/>
      <c r="F28" s="57">
        <f>SUM(F2:F27)</f>
        <v>32852.9</v>
      </c>
      <c r="G28" s="57">
        <f t="shared" ref="G28:H28" si="0">SUM(G2:G27)</f>
        <v>4894.4400000000005</v>
      </c>
      <c r="H28" s="57">
        <f t="shared" si="0"/>
        <v>27958.46</v>
      </c>
    </row>
  </sheetData>
  <mergeCells count="28">
    <mergeCell ref="C11:D11"/>
    <mergeCell ref="C1:D1"/>
    <mergeCell ref="C2:D2"/>
    <mergeCell ref="C3:D3"/>
    <mergeCell ref="C4:D4"/>
    <mergeCell ref="C5:D5"/>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28:D28"/>
    <mergeCell ref="C24:D24"/>
    <mergeCell ref="C25:D25"/>
    <mergeCell ref="C26:D26"/>
    <mergeCell ref="C27:D27"/>
  </mergeCells>
  <phoneticPr fontId="1" type="noConversion"/>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6E1CE-2771-4617-B293-BF24E792DF5E}">
  <dimension ref="A1:H28"/>
  <sheetViews>
    <sheetView topLeftCell="A23" workbookViewId="0">
      <selection activeCell="F28" sqref="F28"/>
    </sheetView>
  </sheetViews>
  <sheetFormatPr defaultColWidth="8.6640625" defaultRowHeight="14.4" x14ac:dyDescent="0.25"/>
  <cols>
    <col min="1" max="1" width="4.5546875" style="37" customWidth="1"/>
    <col min="2" max="2" width="12.77734375" style="37" customWidth="1"/>
    <col min="3" max="3" width="8.6640625" style="37"/>
    <col min="4" max="4" width="5.21875" style="37" customWidth="1"/>
    <col min="5" max="5" width="12.44140625" style="37" customWidth="1"/>
    <col min="6" max="6" width="8.6640625" style="37"/>
    <col min="7" max="7" width="8.6640625" style="38"/>
    <col min="8" max="16384" width="8.6640625" style="37"/>
  </cols>
  <sheetData>
    <row r="1" spans="1:8" ht="26.55" customHeight="1" x14ac:dyDescent="0.25">
      <c r="A1" s="58" t="s">
        <v>149</v>
      </c>
      <c r="B1" s="58" t="s">
        <v>156</v>
      </c>
      <c r="C1" s="77" t="s">
        <v>150</v>
      </c>
      <c r="D1" s="77"/>
      <c r="E1" s="58" t="s">
        <v>151</v>
      </c>
      <c r="F1" s="58" t="s">
        <v>152</v>
      </c>
      <c r="G1" s="59" t="s">
        <v>153</v>
      </c>
      <c r="H1" s="58" t="s">
        <v>154</v>
      </c>
    </row>
    <row r="2" spans="1:8" ht="32.4" x14ac:dyDescent="0.25">
      <c r="A2" s="53">
        <v>1</v>
      </c>
      <c r="B2" s="53" t="s">
        <v>157</v>
      </c>
      <c r="C2" s="74" t="s">
        <v>16</v>
      </c>
      <c r="D2" s="74"/>
      <c r="E2" s="54" t="s">
        <v>17</v>
      </c>
      <c r="F2" s="57">
        <v>1845.79</v>
      </c>
      <c r="G2" s="55">
        <v>47.67</v>
      </c>
      <c r="H2" s="57">
        <v>1798.12</v>
      </c>
    </row>
    <row r="3" spans="1:8" ht="32.4" x14ac:dyDescent="0.25">
      <c r="A3" s="53">
        <v>7</v>
      </c>
      <c r="B3" s="53" t="s">
        <v>176</v>
      </c>
      <c r="C3" s="74" t="s">
        <v>28</v>
      </c>
      <c r="D3" s="74"/>
      <c r="E3" s="54" t="s">
        <v>55</v>
      </c>
      <c r="F3" s="53">
        <v>581.17999999999995</v>
      </c>
      <c r="G3" s="55">
        <v>3.9</v>
      </c>
      <c r="H3" s="53">
        <v>577.28</v>
      </c>
    </row>
    <row r="4" spans="1:8" ht="32.4" x14ac:dyDescent="0.25">
      <c r="A4" s="53">
        <v>6</v>
      </c>
      <c r="B4" s="53" t="s">
        <v>175</v>
      </c>
      <c r="C4" s="74" t="s">
        <v>27</v>
      </c>
      <c r="D4" s="74"/>
      <c r="E4" s="54" t="s">
        <v>54</v>
      </c>
      <c r="F4" s="53">
        <v>470.15</v>
      </c>
      <c r="G4" s="55">
        <v>12.98</v>
      </c>
      <c r="H4" s="53">
        <v>457.17</v>
      </c>
    </row>
    <row r="5" spans="1:8" ht="32.4" x14ac:dyDescent="0.25">
      <c r="A5" s="53">
        <v>5</v>
      </c>
      <c r="B5" s="53" t="s">
        <v>169</v>
      </c>
      <c r="C5" s="74" t="s">
        <v>26</v>
      </c>
      <c r="D5" s="74"/>
      <c r="E5" s="54" t="s">
        <v>53</v>
      </c>
      <c r="F5" s="57">
        <v>2195.6999999999998</v>
      </c>
      <c r="G5" s="55">
        <v>74.31</v>
      </c>
      <c r="H5" s="57">
        <v>2121.39</v>
      </c>
    </row>
    <row r="6" spans="1:8" ht="32.4" x14ac:dyDescent="0.25">
      <c r="A6" s="53">
        <v>3</v>
      </c>
      <c r="B6" s="53" t="s">
        <v>173</v>
      </c>
      <c r="C6" s="74" t="s">
        <v>155</v>
      </c>
      <c r="D6" s="74"/>
      <c r="E6" s="54" t="s">
        <v>50</v>
      </c>
      <c r="F6" s="57">
        <v>1910.86</v>
      </c>
      <c r="G6" s="55">
        <v>11.12</v>
      </c>
      <c r="H6" s="57">
        <v>1899.74</v>
      </c>
    </row>
    <row r="7" spans="1:8" ht="32.4" x14ac:dyDescent="0.25">
      <c r="A7" s="53">
        <v>8</v>
      </c>
      <c r="B7" s="53" t="s">
        <v>177</v>
      </c>
      <c r="C7" s="74" t="s">
        <v>29</v>
      </c>
      <c r="D7" s="74"/>
      <c r="E7" s="54" t="s">
        <v>56</v>
      </c>
      <c r="F7" s="57">
        <v>1614.84</v>
      </c>
      <c r="G7" s="55">
        <v>223.88</v>
      </c>
      <c r="H7" s="57">
        <v>1390.96</v>
      </c>
    </row>
    <row r="8" spans="1:8" ht="32.4" x14ac:dyDescent="0.25">
      <c r="A8" s="53">
        <v>12</v>
      </c>
      <c r="B8" s="53" t="s">
        <v>181</v>
      </c>
      <c r="C8" s="74" t="s">
        <v>33</v>
      </c>
      <c r="D8" s="74"/>
      <c r="E8" s="54" t="s">
        <v>60</v>
      </c>
      <c r="F8" s="53">
        <v>161.84</v>
      </c>
      <c r="G8" s="55">
        <v>19.09</v>
      </c>
      <c r="H8" s="53">
        <v>142.75</v>
      </c>
    </row>
    <row r="9" spans="1:8" ht="32.4" x14ac:dyDescent="0.25">
      <c r="A9" s="53">
        <v>4</v>
      </c>
      <c r="B9" s="53" t="s">
        <v>174</v>
      </c>
      <c r="C9" s="74" t="s">
        <v>25</v>
      </c>
      <c r="D9" s="74"/>
      <c r="E9" s="54" t="s">
        <v>52</v>
      </c>
      <c r="F9" s="57">
        <v>2259.14</v>
      </c>
      <c r="G9" s="55">
        <v>627.62</v>
      </c>
      <c r="H9" s="57">
        <v>1631.52</v>
      </c>
    </row>
    <row r="10" spans="1:8" ht="32.4" x14ac:dyDescent="0.25">
      <c r="A10" s="53">
        <v>11</v>
      </c>
      <c r="B10" s="53" t="s">
        <v>180</v>
      </c>
      <c r="C10" s="74" t="s">
        <v>32</v>
      </c>
      <c r="D10" s="74"/>
      <c r="E10" s="54" t="s">
        <v>59</v>
      </c>
      <c r="F10" s="53">
        <v>882.32</v>
      </c>
      <c r="G10" s="55">
        <v>184.31</v>
      </c>
      <c r="H10" s="53">
        <v>698.01</v>
      </c>
    </row>
    <row r="11" spans="1:8" ht="32.4" x14ac:dyDescent="0.25">
      <c r="A11" s="53">
        <v>2</v>
      </c>
      <c r="B11" s="53" t="s">
        <v>172</v>
      </c>
      <c r="C11" s="74" t="s">
        <v>22</v>
      </c>
      <c r="D11" s="74"/>
      <c r="E11" s="54" t="s">
        <v>49</v>
      </c>
      <c r="F11" s="53">
        <v>316.45999999999998</v>
      </c>
      <c r="G11" s="55">
        <v>289.5</v>
      </c>
      <c r="H11" s="53">
        <v>26.96</v>
      </c>
    </row>
    <row r="12" spans="1:8" ht="32.4" x14ac:dyDescent="0.25">
      <c r="A12" s="53">
        <v>9</v>
      </c>
      <c r="B12" s="53" t="s">
        <v>178</v>
      </c>
      <c r="C12" s="74" t="s">
        <v>30</v>
      </c>
      <c r="D12" s="74"/>
      <c r="E12" s="54" t="s">
        <v>57</v>
      </c>
      <c r="F12" s="57">
        <v>1392.84</v>
      </c>
      <c r="G12" s="55">
        <v>210.53</v>
      </c>
      <c r="H12" s="57">
        <v>1182.31</v>
      </c>
    </row>
    <row r="13" spans="1:8" ht="32.4" x14ac:dyDescent="0.25">
      <c r="A13" s="53">
        <v>13</v>
      </c>
      <c r="B13" s="53" t="s">
        <v>182</v>
      </c>
      <c r="C13" s="74" t="s">
        <v>34</v>
      </c>
      <c r="D13" s="74"/>
      <c r="E13" s="54" t="s">
        <v>61</v>
      </c>
      <c r="F13" s="53">
        <v>264.72000000000003</v>
      </c>
      <c r="G13" s="55">
        <v>111.63</v>
      </c>
      <c r="H13" s="53">
        <v>153.09</v>
      </c>
    </row>
    <row r="14" spans="1:8" ht="32.4" x14ac:dyDescent="0.25">
      <c r="A14" s="53">
        <v>10</v>
      </c>
      <c r="B14" s="53" t="s">
        <v>179</v>
      </c>
      <c r="C14" s="74" t="s">
        <v>31</v>
      </c>
      <c r="D14" s="74"/>
      <c r="E14" s="54" t="s">
        <v>58</v>
      </c>
      <c r="F14" s="57">
        <v>1479.33</v>
      </c>
      <c r="G14" s="55">
        <v>399.59</v>
      </c>
      <c r="H14" s="57">
        <v>1079.74</v>
      </c>
    </row>
    <row r="15" spans="1:8" ht="32.4" x14ac:dyDescent="0.25">
      <c r="A15" s="53">
        <v>14</v>
      </c>
      <c r="B15" s="53" t="s">
        <v>170</v>
      </c>
      <c r="C15" s="74" t="s">
        <v>35</v>
      </c>
      <c r="D15" s="74"/>
      <c r="E15" s="54" t="s">
        <v>62</v>
      </c>
      <c r="F15" s="53">
        <v>156.71</v>
      </c>
      <c r="G15" s="55"/>
      <c r="H15" s="53">
        <v>156.71</v>
      </c>
    </row>
    <row r="16" spans="1:8" ht="32.4" x14ac:dyDescent="0.25">
      <c r="A16" s="53">
        <v>15</v>
      </c>
      <c r="B16" s="53" t="s">
        <v>158</v>
      </c>
      <c r="C16" s="74" t="s">
        <v>36</v>
      </c>
      <c r="D16" s="74"/>
      <c r="E16" s="54" t="s">
        <v>63</v>
      </c>
      <c r="F16" s="53">
        <v>250.36</v>
      </c>
      <c r="G16" s="55">
        <v>16.71</v>
      </c>
      <c r="H16" s="53">
        <v>233.65</v>
      </c>
    </row>
    <row r="17" spans="1:8" ht="32.4" x14ac:dyDescent="0.25">
      <c r="A17" s="53">
        <v>16</v>
      </c>
      <c r="B17" s="53" t="s">
        <v>159</v>
      </c>
      <c r="C17" s="74" t="s">
        <v>37</v>
      </c>
      <c r="D17" s="74"/>
      <c r="E17" s="54" t="s">
        <v>64</v>
      </c>
      <c r="F17" s="57">
        <v>1685.58</v>
      </c>
      <c r="G17" s="55">
        <v>65.33</v>
      </c>
      <c r="H17" s="57">
        <v>1620.25</v>
      </c>
    </row>
    <row r="18" spans="1:8" ht="32.4" x14ac:dyDescent="0.25">
      <c r="A18" s="53">
        <v>17</v>
      </c>
      <c r="B18" s="53" t="s">
        <v>160</v>
      </c>
      <c r="C18" s="74" t="s">
        <v>38</v>
      </c>
      <c r="D18" s="74"/>
      <c r="E18" s="54" t="s">
        <v>65</v>
      </c>
      <c r="F18" s="57">
        <v>1643.56</v>
      </c>
      <c r="G18" s="55">
        <v>278.74</v>
      </c>
      <c r="H18" s="57">
        <v>1364.82</v>
      </c>
    </row>
    <row r="19" spans="1:8" ht="32.4" x14ac:dyDescent="0.25">
      <c r="A19" s="53">
        <v>18</v>
      </c>
      <c r="B19" s="53" t="s">
        <v>161</v>
      </c>
      <c r="C19" s="74" t="s">
        <v>39</v>
      </c>
      <c r="D19" s="74"/>
      <c r="E19" s="54" t="s">
        <v>66</v>
      </c>
      <c r="F19" s="57">
        <v>1842.89</v>
      </c>
      <c r="G19" s="55">
        <v>325.60000000000002</v>
      </c>
      <c r="H19" s="57">
        <v>1517.29</v>
      </c>
    </row>
    <row r="20" spans="1:8" ht="32.4" x14ac:dyDescent="0.25">
      <c r="A20" s="53">
        <v>19</v>
      </c>
      <c r="B20" s="53" t="s">
        <v>162</v>
      </c>
      <c r="C20" s="74" t="s">
        <v>40</v>
      </c>
      <c r="D20" s="74"/>
      <c r="E20" s="54" t="s">
        <v>67</v>
      </c>
      <c r="F20" s="57">
        <v>1178.43</v>
      </c>
      <c r="G20" s="55">
        <v>59.8</v>
      </c>
      <c r="H20" s="57">
        <v>1118.6300000000001</v>
      </c>
    </row>
    <row r="21" spans="1:8" ht="32.4" x14ac:dyDescent="0.25">
      <c r="A21" s="53">
        <v>20</v>
      </c>
      <c r="B21" s="53" t="s">
        <v>163</v>
      </c>
      <c r="C21" s="74" t="s">
        <v>41</v>
      </c>
      <c r="D21" s="74"/>
      <c r="E21" s="54" t="s">
        <v>68</v>
      </c>
      <c r="F21" s="57">
        <v>2324.42</v>
      </c>
      <c r="G21" s="55">
        <v>317.32</v>
      </c>
      <c r="H21" s="57">
        <v>2007.1</v>
      </c>
    </row>
    <row r="22" spans="1:8" ht="32.4" x14ac:dyDescent="0.25">
      <c r="A22" s="53">
        <v>21</v>
      </c>
      <c r="B22" s="53" t="s">
        <v>164</v>
      </c>
      <c r="C22" s="74" t="s">
        <v>42</v>
      </c>
      <c r="D22" s="74"/>
      <c r="E22" s="54" t="s">
        <v>69</v>
      </c>
      <c r="F22" s="53">
        <v>557.42999999999995</v>
      </c>
      <c r="G22" s="55"/>
      <c r="H22" s="53">
        <v>557.42999999999995</v>
      </c>
    </row>
    <row r="23" spans="1:8" ht="32.4" x14ac:dyDescent="0.25">
      <c r="A23" s="53">
        <v>22</v>
      </c>
      <c r="B23" s="53" t="s">
        <v>165</v>
      </c>
      <c r="C23" s="74" t="s">
        <v>43</v>
      </c>
      <c r="D23" s="74"/>
      <c r="E23" s="54" t="s">
        <v>70</v>
      </c>
      <c r="F23" s="57">
        <v>1474.03</v>
      </c>
      <c r="G23" s="55">
        <v>574.15</v>
      </c>
      <c r="H23" s="53">
        <v>899.88</v>
      </c>
    </row>
    <row r="24" spans="1:8" ht="32.4" x14ac:dyDescent="0.25">
      <c r="A24" s="53">
        <v>23</v>
      </c>
      <c r="B24" s="53" t="s">
        <v>171</v>
      </c>
      <c r="C24" s="74" t="s">
        <v>45</v>
      </c>
      <c r="D24" s="74"/>
      <c r="E24" s="54" t="s">
        <v>72</v>
      </c>
      <c r="F24" s="57">
        <v>1345.76</v>
      </c>
      <c r="G24" s="55">
        <v>123.26</v>
      </c>
      <c r="H24" s="57">
        <v>1222.5</v>
      </c>
    </row>
    <row r="25" spans="1:8" ht="32.4" x14ac:dyDescent="0.25">
      <c r="A25" s="53">
        <v>24</v>
      </c>
      <c r="B25" s="53" t="s">
        <v>166</v>
      </c>
      <c r="C25" s="74" t="s">
        <v>46</v>
      </c>
      <c r="D25" s="74"/>
      <c r="E25" s="54" t="s">
        <v>73</v>
      </c>
      <c r="F25" s="57">
        <v>2387.5</v>
      </c>
      <c r="G25" s="55">
        <v>430.27</v>
      </c>
      <c r="H25" s="57">
        <v>1957.23</v>
      </c>
    </row>
    <row r="26" spans="1:8" ht="32.4" x14ac:dyDescent="0.25">
      <c r="A26" s="53">
        <v>25</v>
      </c>
      <c r="B26" s="53" t="s">
        <v>167</v>
      </c>
      <c r="C26" s="74" t="s">
        <v>47</v>
      </c>
      <c r="D26" s="74"/>
      <c r="E26" s="54" t="s">
        <v>74</v>
      </c>
      <c r="F26" s="57">
        <v>2494.5</v>
      </c>
      <c r="G26" s="55">
        <v>487.13</v>
      </c>
      <c r="H26" s="57">
        <v>2007.37</v>
      </c>
    </row>
    <row r="27" spans="1:8" ht="32.4" x14ac:dyDescent="0.25">
      <c r="A27" s="53">
        <v>26</v>
      </c>
      <c r="B27" s="53" t="s">
        <v>168</v>
      </c>
      <c r="C27" s="74" t="s">
        <v>48</v>
      </c>
      <c r="D27" s="74"/>
      <c r="E27" s="54" t="s">
        <v>75</v>
      </c>
      <c r="F27" s="53">
        <v>136.56</v>
      </c>
      <c r="G27" s="55"/>
      <c r="H27" s="53">
        <v>136.56</v>
      </c>
    </row>
    <row r="28" spans="1:8" ht="27" customHeight="1" x14ac:dyDescent="0.25">
      <c r="A28" s="56"/>
      <c r="B28" s="53" t="s">
        <v>21</v>
      </c>
      <c r="C28" s="78"/>
      <c r="D28" s="78"/>
      <c r="E28" s="56"/>
      <c r="F28" s="57">
        <f>SUM(F2:F27)</f>
        <v>32852.899999999994</v>
      </c>
      <c r="G28" s="57">
        <f t="shared" ref="G28:H28" si="0">SUM(G2:G27)</f>
        <v>4894.4400000000005</v>
      </c>
      <c r="H28" s="57">
        <f t="shared" si="0"/>
        <v>27958.46</v>
      </c>
    </row>
  </sheetData>
  <mergeCells count="28">
    <mergeCell ref="C25:D25"/>
    <mergeCell ref="C26:D26"/>
    <mergeCell ref="C27:D27"/>
    <mergeCell ref="C28:D28"/>
    <mergeCell ref="C19:D19"/>
    <mergeCell ref="C20:D20"/>
    <mergeCell ref="C21:D21"/>
    <mergeCell ref="C22:D22"/>
    <mergeCell ref="C23:D23"/>
    <mergeCell ref="C24:D24"/>
    <mergeCell ref="C18:D18"/>
    <mergeCell ref="C4:D4"/>
    <mergeCell ref="C3:D3"/>
    <mergeCell ref="C7:D7"/>
    <mergeCell ref="C12:D12"/>
    <mergeCell ref="C14:D14"/>
    <mergeCell ref="C10:D10"/>
    <mergeCell ref="C8:D8"/>
    <mergeCell ref="C13:D13"/>
    <mergeCell ref="C15:D15"/>
    <mergeCell ref="C16:D16"/>
    <mergeCell ref="C17:D17"/>
    <mergeCell ref="C1:D1"/>
    <mergeCell ref="C2:D2"/>
    <mergeCell ref="C11:D11"/>
    <mergeCell ref="C6:D6"/>
    <mergeCell ref="C9:D9"/>
    <mergeCell ref="C5:D5"/>
  </mergeCells>
  <phoneticPr fontId="1"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汇总表</vt:lpstr>
      <vt:lpstr>Sheet1</vt:lpstr>
      <vt:lpstr>Sheet2</vt:lpstr>
      <vt:lpstr>Sheet3</vt:lpstr>
      <vt:lpstr>Sheet3 (2)</vt:lpstr>
      <vt:lpstr>汇总表!Print_Titles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fengyan</dc:creator>
  <cp:lastModifiedBy>Jenney NI</cp:lastModifiedBy>
  <cp:lastPrinted>2024-01-18T05:23:31Z</cp:lastPrinted>
  <dcterms:created xsi:type="dcterms:W3CDTF">2015-06-05T18:19:34Z</dcterms:created>
  <dcterms:modified xsi:type="dcterms:W3CDTF">2024-01-25T05:11:11Z</dcterms:modified>
</cp:coreProperties>
</file>