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金桥管理局" sheetId="2" r:id="rId1"/>
    <sheet name="Sheet5" sheetId="5" r:id="rId2"/>
  </sheets>
  <definedNames>
    <definedName name="_xlnm.Print_Titles" localSheetId="0">金桥管理局!$1:$2</definedName>
  </definedNames>
  <calcPr calcId="144525"/>
</workbook>
</file>

<file path=xl/sharedStrings.xml><?xml version="1.0" encoding="utf-8"?>
<sst xmlns="http://schemas.openxmlformats.org/spreadsheetml/2006/main" count="93" uniqueCount="54">
  <si>
    <t>2022年度南工区宣桥辖区企业安商稳商扶持兑现测算表（金桥管理局）</t>
  </si>
  <si>
    <t>单位：元、亩</t>
  </si>
  <si>
    <t>金桥管理局提供企业扶持测算表</t>
  </si>
  <si>
    <t>序号</t>
  </si>
  <si>
    <t>企业名称</t>
  </si>
  <si>
    <t>2022年税收</t>
  </si>
  <si>
    <t>2021年
已扶持金额</t>
  </si>
  <si>
    <t>2022年
计划扶持金额</t>
  </si>
  <si>
    <t>增值税32.5%</t>
  </si>
  <si>
    <t>企业所得税20%</t>
  </si>
  <si>
    <t>个人所得税22%</t>
  </si>
  <si>
    <t>备注</t>
  </si>
  <si>
    <t>税收</t>
  </si>
  <si>
    <t>扶持比例</t>
  </si>
  <si>
    <t>扶持金额</t>
  </si>
  <si>
    <t>上海锦江都城酒店管理有限公司</t>
  </si>
  <si>
    <t>拓迪化学（上海）有限公司</t>
  </si>
  <si>
    <t>上海中成自来水配套服务有限公司</t>
  </si>
  <si>
    <t>上海华升工程造价咨询事务所有限公司</t>
  </si>
  <si>
    <t>上海容图生物科技有限公司</t>
  </si>
  <si>
    <t>上海实均信息技术有限公司</t>
  </si>
  <si>
    <t>上海两港投资发展有限公司</t>
  </si>
  <si>
    <t>上海旭申科技有限公司</t>
  </si>
  <si>
    <t>上海明茂实业有限公司</t>
  </si>
  <si>
    <t>上海亿昶钢结构机械有限公司</t>
  </si>
  <si>
    <t>上海锴钒贸易有限公司</t>
  </si>
  <si>
    <t>上海宾建钢结构有限公司</t>
  </si>
  <si>
    <t>上海方略门口教育科技有限公司</t>
  </si>
  <si>
    <t>上海欣瑶钢结构有限公司</t>
  </si>
  <si>
    <t>上海赫世新材料科技有限公司</t>
  </si>
  <si>
    <t>上海南渭钢结构有限公司</t>
  </si>
  <si>
    <t>希诚控制设备（上海）有限公司</t>
  </si>
  <si>
    <t>上海芃佳智能科技股份有限公司</t>
  </si>
  <si>
    <t>上海荣煌钢结构有限公司</t>
  </si>
  <si>
    <t>上海奔佑新材料科技有限公司</t>
  </si>
  <si>
    <t>极膜环境科技（上海）有限公司</t>
  </si>
  <si>
    <t>上海叔伯屋建材有限公司</t>
  </si>
  <si>
    <t>个税99%</t>
  </si>
  <si>
    <t>上海荷特宝配餐服务有限公司</t>
  </si>
  <si>
    <t>按协议扶持</t>
  </si>
  <si>
    <t>上海奥为建筑节能科技有限公司</t>
  </si>
  <si>
    <t>上海汇羿汽车销售服务有限公司</t>
  </si>
  <si>
    <t>上海京蓝工贸有限公司</t>
  </si>
  <si>
    <t>上海电院电气设备有限公司</t>
  </si>
  <si>
    <t>上海天立安全防范工程有限公司</t>
  </si>
  <si>
    <t>上海若兰投资有限公司</t>
  </si>
  <si>
    <t>小计</t>
  </si>
  <si>
    <t>\</t>
  </si>
  <si>
    <t>自行提出申请企业扶持测算表</t>
  </si>
  <si>
    <t>上海冠驹汽车销售服务有限公司</t>
  </si>
  <si>
    <t>英柯欧模具（上海）有限公司</t>
  </si>
  <si>
    <t>上海久能能源科技发展有限公司</t>
  </si>
  <si>
    <t>上海海泰汽配有限公司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</si>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</sst>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/>
    <xf numFmtId="0" fontId="16" fillId="0" borderId="0"/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 shrinkToFit="1"/>
    </xf>
    <xf numFmtId="177" fontId="4" fillId="0" borderId="1" xfId="50" applyNumberFormat="1" applyFont="1" applyBorder="1" applyAlignment="1">
      <alignment horizontal="center" vertical="center" shrinkToFit="1"/>
    </xf>
    <xf numFmtId="176" fontId="4" fillId="0" borderId="1" xfId="5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7" fontId="5" fillId="0" borderId="1" xfId="50" applyNumberFormat="1" applyFont="1" applyBorder="1" applyAlignment="1">
      <alignment horizontal="center" vertical="center" shrinkToFit="1"/>
    </xf>
    <xf numFmtId="9" fontId="6" fillId="2" borderId="1" xfId="51" applyNumberFormat="1" applyFont="1" applyFill="1" applyBorder="1" applyAlignment="1">
      <alignment horizontal="center" vertical="center" wrapText="1"/>
    </xf>
    <xf numFmtId="2" fontId="5" fillId="2" borderId="1" xfId="51" applyNumberFormat="1" applyFont="1" applyFill="1" applyBorder="1" applyAlignment="1">
      <alignment horizontal="center" vertical="center"/>
    </xf>
    <xf numFmtId="9" fontId="5" fillId="0" borderId="1" xfId="51" applyNumberFormat="1" applyFont="1" applyFill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shrinkToFit="1"/>
    </xf>
    <xf numFmtId="9" fontId="6" fillId="2" borderId="1" xfId="51" applyNumberFormat="1" applyFont="1" applyFill="1" applyBorder="1" applyAlignment="1">
      <alignment horizontal="center" vertical="center" shrinkToFit="1"/>
    </xf>
    <xf numFmtId="9" fontId="6" fillId="3" borderId="1" xfId="51" applyNumberFormat="1" applyFont="1" applyFill="1" applyBorder="1" applyAlignment="1">
      <alignment horizontal="center" vertical="center" shrinkToFit="1"/>
    </xf>
    <xf numFmtId="9" fontId="5" fillId="3" borderId="1" xfId="13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" fillId="0" borderId="1" xfId="5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4" fillId="0" borderId="1" xfId="50" applyNumberFormat="1" applyFont="1" applyBorder="1" applyAlignment="1">
      <alignment horizontal="center" vertical="center" shrinkToFit="1"/>
    </xf>
    <xf numFmtId="0" fontId="1" fillId="0" borderId="3" xfId="50" applyFont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8" fillId="0" borderId="1" xfId="50" applyNumberFormat="1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178" fontId="5" fillId="0" borderId="1" xfId="50" applyNumberFormat="1" applyFont="1" applyBorder="1" applyAlignment="1">
      <alignment horizontal="center" vertical="center" shrinkToFit="1"/>
    </xf>
    <xf numFmtId="9" fontId="5" fillId="2" borderId="1" xfId="13" applyNumberFormat="1" applyFont="1" applyFill="1" applyBorder="1" applyAlignment="1">
      <alignment horizontal="center" vertical="center" wrapText="1"/>
    </xf>
    <xf numFmtId="177" fontId="9" fillId="2" borderId="1" xfId="51" applyNumberFormat="1" applyFont="1" applyFill="1" applyBorder="1" applyAlignment="1">
      <alignment horizontal="center" vertical="center" wrapText="1"/>
    </xf>
    <xf numFmtId="9" fontId="5" fillId="2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0"/>
  <sheetViews>
    <sheetView tabSelected="1" workbookViewId="0">
      <pane ySplit="2" topLeftCell="A26" activePane="bottomLeft" state="frozen"/>
      <selection/>
      <selection pane="bottomLeft" activeCell="E44" sqref="E44"/>
    </sheetView>
  </sheetViews>
  <sheetFormatPr defaultColWidth="9" defaultRowHeight="14.4"/>
  <cols>
    <col min="1" max="1" width="3.87962962962963" style="1" customWidth="1"/>
    <col min="2" max="2" width="32.75" style="1" customWidth="1"/>
    <col min="3" max="3" width="11.8796296296296" style="1" customWidth="1"/>
    <col min="4" max="4" width="10.8796296296296" style="1" customWidth="1"/>
    <col min="5" max="5" width="12" style="1" customWidth="1"/>
    <col min="6" max="6" width="11.25" style="3" customWidth="1"/>
    <col min="7" max="7" width="7.25" style="3" customWidth="1"/>
    <col min="8" max="9" width="11.25" style="3" customWidth="1"/>
    <col min="10" max="10" width="7.12962962962963" style="3" customWidth="1"/>
    <col min="11" max="11" width="10.25" style="3" customWidth="1"/>
    <col min="12" max="12" width="11" style="3" customWidth="1"/>
    <col min="13" max="13" width="7.25" style="3" customWidth="1"/>
    <col min="14" max="14" width="9" style="3" customWidth="1"/>
    <col min="15" max="15" width="14.6296296296296" style="1" customWidth="1"/>
    <col min="16" max="16" width="9" style="1"/>
    <col min="17" max="17" width="10.1296296296296" style="1"/>
    <col min="18" max="18" width="11.1296296296296" style="1"/>
    <col min="19" max="16384" width="9" style="1"/>
  </cols>
  <sheetData>
    <row r="1" s="1" customFormat="1" ht="33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1" customHeight="1" spans="6:15">
      <c r="F2" s="3"/>
      <c r="G2" s="3"/>
      <c r="H2" s="3"/>
      <c r="I2" s="3"/>
      <c r="J2" s="3"/>
      <c r="K2" s="32" t="s">
        <v>1</v>
      </c>
      <c r="L2" s="32"/>
      <c r="M2" s="32"/>
      <c r="N2" s="32"/>
      <c r="O2" s="32"/>
    </row>
    <row r="3" s="1" customFormat="1" ht="24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21" customHeight="1" spans="1:15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6"/>
      <c r="H4" s="6"/>
      <c r="I4" s="6" t="s">
        <v>9</v>
      </c>
      <c r="J4" s="6"/>
      <c r="K4" s="6"/>
      <c r="L4" s="6" t="s">
        <v>10</v>
      </c>
      <c r="M4" s="6"/>
      <c r="N4" s="6"/>
      <c r="O4" s="6" t="s">
        <v>11</v>
      </c>
    </row>
    <row r="5" s="2" customFormat="1" ht="21" customHeight="1" spans="1:15">
      <c r="A5" s="6"/>
      <c r="B5" s="6"/>
      <c r="C5" s="6"/>
      <c r="D5" s="6"/>
      <c r="E5" s="6"/>
      <c r="F5" s="6" t="s">
        <v>12</v>
      </c>
      <c r="G5" s="6" t="s">
        <v>13</v>
      </c>
      <c r="H5" s="6" t="s">
        <v>14</v>
      </c>
      <c r="I5" s="6" t="s">
        <v>12</v>
      </c>
      <c r="J5" s="6" t="s">
        <v>13</v>
      </c>
      <c r="K5" s="6" t="s">
        <v>14</v>
      </c>
      <c r="L5" s="6" t="s">
        <v>12</v>
      </c>
      <c r="M5" s="6" t="s">
        <v>13</v>
      </c>
      <c r="N5" s="6" t="s">
        <v>14</v>
      </c>
      <c r="O5" s="6"/>
    </row>
    <row r="6" s="2" customFormat="1" ht="26" customHeight="1" spans="1:15">
      <c r="A6" s="6">
        <v>1</v>
      </c>
      <c r="B6" s="8" t="s">
        <v>15</v>
      </c>
      <c r="C6" s="9">
        <v>10116416.32</v>
      </c>
      <c r="D6" s="10">
        <v>2110500</v>
      </c>
      <c r="E6" s="11">
        <v>907500</v>
      </c>
      <c r="F6" s="12">
        <v>5986140.62</v>
      </c>
      <c r="G6" s="13">
        <v>0.4</v>
      </c>
      <c r="H6" s="14">
        <f t="shared" ref="H6:H37" si="0">F6*G6*0.325</f>
        <v>778198.2806</v>
      </c>
      <c r="I6" s="33">
        <v>1617366.42</v>
      </c>
      <c r="J6" s="34">
        <v>0.4</v>
      </c>
      <c r="K6" s="14">
        <f t="shared" ref="K6:K36" si="1">I6*J6*0.2</f>
        <v>129389.3136</v>
      </c>
      <c r="L6" s="33">
        <v>2213369.98</v>
      </c>
      <c r="M6" s="34">
        <v>0.4</v>
      </c>
      <c r="N6" s="14">
        <v>0</v>
      </c>
      <c r="O6" s="35"/>
    </row>
    <row r="7" s="2" customFormat="1" ht="26" customHeight="1" spans="1:15">
      <c r="A7" s="6">
        <v>2</v>
      </c>
      <c r="B7" s="8" t="s">
        <v>16</v>
      </c>
      <c r="C7" s="9">
        <v>7225948.11</v>
      </c>
      <c r="D7" s="10">
        <v>0</v>
      </c>
      <c r="E7" s="11">
        <v>670100</v>
      </c>
      <c r="F7" s="12">
        <v>4355764.65</v>
      </c>
      <c r="G7" s="15">
        <v>0.4</v>
      </c>
      <c r="H7" s="14">
        <f t="shared" si="0"/>
        <v>566249.4045</v>
      </c>
      <c r="I7" s="33">
        <v>1298258.98</v>
      </c>
      <c r="J7" s="34">
        <v>0.4</v>
      </c>
      <c r="K7" s="14">
        <f t="shared" si="1"/>
        <v>103860.7184</v>
      </c>
      <c r="L7" s="33">
        <v>1368663.08</v>
      </c>
      <c r="M7" s="34">
        <v>0.4</v>
      </c>
      <c r="N7" s="14">
        <v>0</v>
      </c>
      <c r="O7" s="35"/>
    </row>
    <row r="8" s="2" customFormat="1" ht="26" customHeight="1" spans="1:15">
      <c r="A8" s="6">
        <v>3</v>
      </c>
      <c r="B8" s="8" t="s">
        <v>17</v>
      </c>
      <c r="C8" s="9">
        <v>4933663.28</v>
      </c>
      <c r="D8" s="16">
        <v>597100</v>
      </c>
      <c r="E8" s="11">
        <v>518200</v>
      </c>
      <c r="F8" s="12">
        <v>3176718.55</v>
      </c>
      <c r="G8" s="17">
        <v>0.4</v>
      </c>
      <c r="H8" s="14">
        <f t="shared" si="0"/>
        <v>412973.4115</v>
      </c>
      <c r="I8" s="33">
        <v>1316162.72</v>
      </c>
      <c r="J8" s="17">
        <v>0.4</v>
      </c>
      <c r="K8" s="14">
        <f t="shared" si="1"/>
        <v>105293.0176</v>
      </c>
      <c r="L8" s="33">
        <v>144132.1</v>
      </c>
      <c r="M8" s="36">
        <v>0.4</v>
      </c>
      <c r="N8" s="14">
        <v>0</v>
      </c>
      <c r="O8" s="35"/>
    </row>
    <row r="9" s="2" customFormat="1" ht="26" customHeight="1" spans="1:15">
      <c r="A9" s="6">
        <v>4</v>
      </c>
      <c r="B9" s="8" t="s">
        <v>18</v>
      </c>
      <c r="C9" s="9">
        <v>5703080.74</v>
      </c>
      <c r="D9" s="10">
        <v>451500</v>
      </c>
      <c r="E9" s="11">
        <v>507800</v>
      </c>
      <c r="F9" s="12">
        <v>1947962.65</v>
      </c>
      <c r="G9" s="18">
        <v>0.4</v>
      </c>
      <c r="H9" s="14">
        <f t="shared" si="0"/>
        <v>253235.1445</v>
      </c>
      <c r="I9" s="33">
        <v>3182329.14</v>
      </c>
      <c r="J9" s="34">
        <v>0.4</v>
      </c>
      <c r="K9" s="14">
        <f t="shared" si="1"/>
        <v>254586.3312</v>
      </c>
      <c r="L9" s="33">
        <v>472490.9</v>
      </c>
      <c r="M9" s="34">
        <v>0.4</v>
      </c>
      <c r="N9" s="14">
        <v>0</v>
      </c>
      <c r="O9" s="35"/>
    </row>
    <row r="10" s="2" customFormat="1" ht="26" customHeight="1" spans="1:15">
      <c r="A10" s="6">
        <v>5</v>
      </c>
      <c r="B10" s="8" t="s">
        <v>19</v>
      </c>
      <c r="C10" s="9">
        <v>3575149.75</v>
      </c>
      <c r="D10" s="10">
        <v>301900</v>
      </c>
      <c r="E10" s="11">
        <v>302700</v>
      </c>
      <c r="F10" s="12">
        <v>782193.56</v>
      </c>
      <c r="G10" s="19">
        <v>0.4</v>
      </c>
      <c r="H10" s="14">
        <f t="shared" si="0"/>
        <v>101685.1628</v>
      </c>
      <c r="I10" s="33">
        <v>2513409.14</v>
      </c>
      <c r="J10" s="34">
        <v>0.4</v>
      </c>
      <c r="K10" s="14">
        <f t="shared" si="1"/>
        <v>201072.7312</v>
      </c>
      <c r="L10" s="33">
        <v>3806.75</v>
      </c>
      <c r="M10" s="34">
        <v>0.4</v>
      </c>
      <c r="N10" s="14">
        <v>0</v>
      </c>
      <c r="O10" s="35"/>
    </row>
    <row r="11" s="2" customFormat="1" ht="26" customHeight="1" spans="1:15">
      <c r="A11" s="6">
        <v>6</v>
      </c>
      <c r="B11" s="8" t="s">
        <v>20</v>
      </c>
      <c r="C11" s="9">
        <v>3002487.67</v>
      </c>
      <c r="D11" s="10">
        <v>0</v>
      </c>
      <c r="E11" s="11">
        <v>264100</v>
      </c>
      <c r="F11" s="12">
        <v>2032184.61</v>
      </c>
      <c r="G11" s="15">
        <v>0.4</v>
      </c>
      <c r="H11" s="14">
        <f t="shared" si="0"/>
        <v>264183.9993</v>
      </c>
      <c r="I11" s="33">
        <v>0</v>
      </c>
      <c r="J11" s="34">
        <v>0.4</v>
      </c>
      <c r="K11" s="14">
        <f t="shared" si="1"/>
        <v>0</v>
      </c>
      <c r="L11" s="33">
        <v>737443.69</v>
      </c>
      <c r="M11" s="34">
        <v>0.4</v>
      </c>
      <c r="N11" s="14">
        <v>0</v>
      </c>
      <c r="O11" s="35"/>
    </row>
    <row r="12" s="2" customFormat="1" ht="26" customHeight="1" spans="1:15">
      <c r="A12" s="6">
        <v>7</v>
      </c>
      <c r="B12" s="8" t="s">
        <v>21</v>
      </c>
      <c r="C12" s="9">
        <v>6623166.04</v>
      </c>
      <c r="D12" s="10">
        <v>342400</v>
      </c>
      <c r="E12" s="11">
        <v>259000</v>
      </c>
      <c r="F12" s="12">
        <v>1992451.33</v>
      </c>
      <c r="G12" s="19">
        <v>0.4</v>
      </c>
      <c r="H12" s="14">
        <f t="shared" si="0"/>
        <v>259018.6729</v>
      </c>
      <c r="I12" s="33">
        <v>0</v>
      </c>
      <c r="J12" s="34">
        <v>0.4</v>
      </c>
      <c r="K12" s="14">
        <f t="shared" si="1"/>
        <v>0</v>
      </c>
      <c r="L12" s="33">
        <v>16144.62</v>
      </c>
      <c r="M12" s="34">
        <v>0.4</v>
      </c>
      <c r="N12" s="14">
        <v>0</v>
      </c>
      <c r="O12" s="35"/>
    </row>
    <row r="13" s="2" customFormat="1" ht="26" customHeight="1" spans="1:15">
      <c r="A13" s="6">
        <v>8</v>
      </c>
      <c r="B13" s="8" t="s">
        <v>22</v>
      </c>
      <c r="C13" s="9">
        <v>1726528.46</v>
      </c>
      <c r="D13" s="10">
        <v>134900</v>
      </c>
      <c r="E13" s="11">
        <v>213200</v>
      </c>
      <c r="F13" s="12">
        <v>1609090.9</v>
      </c>
      <c r="G13" s="15">
        <v>0.4</v>
      </c>
      <c r="H13" s="14">
        <f t="shared" si="0"/>
        <v>209181.817</v>
      </c>
      <c r="I13" s="33">
        <v>50807.98</v>
      </c>
      <c r="J13" s="34">
        <v>0.4</v>
      </c>
      <c r="K13" s="14">
        <f t="shared" si="1"/>
        <v>4064.6384</v>
      </c>
      <c r="L13" s="33">
        <v>0</v>
      </c>
      <c r="M13" s="34">
        <v>0.4</v>
      </c>
      <c r="N13" s="14">
        <v>0</v>
      </c>
      <c r="O13" s="35"/>
    </row>
    <row r="14" s="2" customFormat="1" ht="26" customHeight="1" spans="1:15">
      <c r="A14" s="6">
        <v>9</v>
      </c>
      <c r="B14" s="8" t="s">
        <v>23</v>
      </c>
      <c r="C14" s="9">
        <v>1424328.03</v>
      </c>
      <c r="D14" s="10">
        <v>218800</v>
      </c>
      <c r="E14" s="11">
        <v>173600</v>
      </c>
      <c r="F14" s="12">
        <v>1329993.45</v>
      </c>
      <c r="G14" s="18">
        <v>0.4</v>
      </c>
      <c r="H14" s="14">
        <f t="shared" si="0"/>
        <v>172899.1485</v>
      </c>
      <c r="I14" s="33">
        <v>9442.62</v>
      </c>
      <c r="J14" s="34">
        <v>0.4</v>
      </c>
      <c r="K14" s="14">
        <f t="shared" si="1"/>
        <v>755.4096</v>
      </c>
      <c r="L14" s="33">
        <v>217.88</v>
      </c>
      <c r="M14" s="34">
        <v>0.4</v>
      </c>
      <c r="N14" s="14">
        <v>0</v>
      </c>
      <c r="O14" s="35"/>
    </row>
    <row r="15" s="2" customFormat="1" ht="26" customHeight="1" spans="1:15">
      <c r="A15" s="6">
        <v>10</v>
      </c>
      <c r="B15" s="8" t="s">
        <v>24</v>
      </c>
      <c r="C15" s="9">
        <v>1302166.17</v>
      </c>
      <c r="D15" s="10">
        <v>209900</v>
      </c>
      <c r="E15" s="11">
        <v>163100</v>
      </c>
      <c r="F15" s="12">
        <v>1254078.71</v>
      </c>
      <c r="G15" s="18">
        <v>0.4</v>
      </c>
      <c r="H15" s="14">
        <f t="shared" si="0"/>
        <v>163030.2323</v>
      </c>
      <c r="I15" s="33">
        <v>959.96</v>
      </c>
      <c r="J15" s="34">
        <v>0.4</v>
      </c>
      <c r="K15" s="14">
        <f t="shared" si="1"/>
        <v>76.7968</v>
      </c>
      <c r="L15" s="33">
        <v>10632.01</v>
      </c>
      <c r="M15" s="34">
        <v>0.4</v>
      </c>
      <c r="N15" s="14">
        <v>0</v>
      </c>
      <c r="O15" s="35"/>
    </row>
    <row r="16" s="2" customFormat="1" ht="26" customHeight="1" spans="1:15">
      <c r="A16" s="6">
        <v>11</v>
      </c>
      <c r="B16" s="8" t="s">
        <v>25</v>
      </c>
      <c r="C16" s="9">
        <v>1847167.37</v>
      </c>
      <c r="D16" s="10">
        <v>159000</v>
      </c>
      <c r="E16" s="11">
        <v>136400</v>
      </c>
      <c r="F16" s="12">
        <v>936544.9</v>
      </c>
      <c r="G16" s="18">
        <v>0.4</v>
      </c>
      <c r="H16" s="14">
        <f t="shared" si="0"/>
        <v>121750.837</v>
      </c>
      <c r="I16" s="33">
        <v>183525.21</v>
      </c>
      <c r="J16" s="34">
        <v>0.4</v>
      </c>
      <c r="K16" s="14">
        <f t="shared" si="1"/>
        <v>14682.0168</v>
      </c>
      <c r="L16" s="33">
        <v>701896.6</v>
      </c>
      <c r="M16" s="34">
        <v>0.4</v>
      </c>
      <c r="N16" s="14">
        <v>0</v>
      </c>
      <c r="O16" s="35"/>
    </row>
    <row r="17" s="2" customFormat="1" ht="26" customHeight="1" spans="1:15">
      <c r="A17" s="6">
        <v>12</v>
      </c>
      <c r="B17" s="8" t="s">
        <v>26</v>
      </c>
      <c r="C17" s="9">
        <v>1002306.99</v>
      </c>
      <c r="D17" s="10">
        <v>191700</v>
      </c>
      <c r="E17" s="11">
        <v>120800</v>
      </c>
      <c r="F17" s="12">
        <v>929528.52</v>
      </c>
      <c r="G17" s="18">
        <v>0.4</v>
      </c>
      <c r="H17" s="14">
        <f t="shared" si="0"/>
        <v>120838.7076</v>
      </c>
      <c r="I17" s="33">
        <v>357.24</v>
      </c>
      <c r="J17" s="34">
        <v>0.4</v>
      </c>
      <c r="K17" s="14">
        <f t="shared" si="1"/>
        <v>28.5792</v>
      </c>
      <c r="L17" s="33">
        <v>45084.31</v>
      </c>
      <c r="M17" s="34">
        <v>0.4</v>
      </c>
      <c r="N17" s="14">
        <v>0</v>
      </c>
      <c r="O17" s="35"/>
    </row>
    <row r="18" s="2" customFormat="1" ht="26" customHeight="1" spans="1:15">
      <c r="A18" s="6">
        <v>13</v>
      </c>
      <c r="B18" s="8" t="s">
        <v>27</v>
      </c>
      <c r="C18" s="9">
        <v>1110005.31</v>
      </c>
      <c r="D18" s="10">
        <v>0</v>
      </c>
      <c r="E18" s="11">
        <v>120000</v>
      </c>
      <c r="F18" s="12">
        <v>892715.15</v>
      </c>
      <c r="G18" s="15">
        <v>0.4</v>
      </c>
      <c r="H18" s="14">
        <f t="shared" si="0"/>
        <v>116052.9695</v>
      </c>
      <c r="I18" s="33">
        <v>49972.67</v>
      </c>
      <c r="J18" s="34">
        <v>0.4</v>
      </c>
      <c r="K18" s="14">
        <f t="shared" si="1"/>
        <v>3997.8136</v>
      </c>
      <c r="L18" s="33">
        <v>137703.5</v>
      </c>
      <c r="M18" s="34">
        <v>0.4</v>
      </c>
      <c r="N18" s="14">
        <v>0</v>
      </c>
      <c r="O18" s="35"/>
    </row>
    <row r="19" s="2" customFormat="1" ht="26" customHeight="1" spans="1:15">
      <c r="A19" s="6">
        <v>14</v>
      </c>
      <c r="B19" s="8" t="s">
        <v>28</v>
      </c>
      <c r="C19" s="9">
        <v>748989.38</v>
      </c>
      <c r="D19" s="10">
        <v>143900</v>
      </c>
      <c r="E19" s="11">
        <v>94800</v>
      </c>
      <c r="F19" s="12">
        <v>729191.07</v>
      </c>
      <c r="G19" s="19">
        <v>0.4</v>
      </c>
      <c r="H19" s="14">
        <f t="shared" si="0"/>
        <v>94794.8391</v>
      </c>
      <c r="I19" s="33">
        <v>399.54</v>
      </c>
      <c r="J19" s="34">
        <v>0.4</v>
      </c>
      <c r="K19" s="14">
        <f t="shared" si="1"/>
        <v>31.9632</v>
      </c>
      <c r="L19" s="33">
        <v>0</v>
      </c>
      <c r="M19" s="34">
        <v>0.4</v>
      </c>
      <c r="N19" s="14">
        <v>0</v>
      </c>
      <c r="O19" s="35"/>
    </row>
    <row r="20" s="2" customFormat="1" ht="26" customHeight="1" spans="1:15">
      <c r="A20" s="6">
        <v>15</v>
      </c>
      <c r="B20" s="8" t="s">
        <v>29</v>
      </c>
      <c r="C20" s="9">
        <v>728035.92</v>
      </c>
      <c r="D20" s="20">
        <v>0</v>
      </c>
      <c r="E20" s="11">
        <v>88000</v>
      </c>
      <c r="F20" s="12">
        <v>668767.45</v>
      </c>
      <c r="G20" s="15">
        <v>0.4</v>
      </c>
      <c r="H20" s="14">
        <f t="shared" si="0"/>
        <v>86939.7685</v>
      </c>
      <c r="I20" s="33">
        <v>13645.13</v>
      </c>
      <c r="J20" s="34">
        <v>0.4</v>
      </c>
      <c r="K20" s="14">
        <f t="shared" si="1"/>
        <v>1091.6104</v>
      </c>
      <c r="L20" s="33">
        <v>21824.26</v>
      </c>
      <c r="M20" s="34">
        <v>0.4</v>
      </c>
      <c r="N20" s="14">
        <v>0</v>
      </c>
      <c r="O20" s="35"/>
    </row>
    <row r="21" s="2" customFormat="1" ht="26" customHeight="1" spans="1:15">
      <c r="A21" s="6">
        <v>16</v>
      </c>
      <c r="B21" s="8" t="s">
        <v>30</v>
      </c>
      <c r="C21" s="9">
        <v>645027.29</v>
      </c>
      <c r="D21" s="10">
        <v>91400</v>
      </c>
      <c r="E21" s="11">
        <v>79200</v>
      </c>
      <c r="F21" s="12">
        <v>609291.56</v>
      </c>
      <c r="G21" s="18">
        <v>0.4</v>
      </c>
      <c r="H21" s="14">
        <f t="shared" si="0"/>
        <v>79207.9028</v>
      </c>
      <c r="I21" s="33">
        <v>1074.21</v>
      </c>
      <c r="J21" s="34">
        <v>0.4</v>
      </c>
      <c r="K21" s="14">
        <f t="shared" si="1"/>
        <v>85.9368</v>
      </c>
      <c r="L21" s="33">
        <v>17197.51</v>
      </c>
      <c r="M21" s="34">
        <v>0.4</v>
      </c>
      <c r="N21" s="14">
        <v>0</v>
      </c>
      <c r="O21" s="35"/>
    </row>
    <row r="22" s="2" customFormat="1" ht="26" customHeight="1" spans="1:15">
      <c r="A22" s="6">
        <v>17</v>
      </c>
      <c r="B22" s="8" t="s">
        <v>31</v>
      </c>
      <c r="C22" s="9">
        <v>710668.55</v>
      </c>
      <c r="D22" s="10">
        <v>0</v>
      </c>
      <c r="E22" s="11">
        <v>76500</v>
      </c>
      <c r="F22" s="12">
        <v>461257.23</v>
      </c>
      <c r="G22" s="15">
        <v>0.4</v>
      </c>
      <c r="H22" s="14">
        <f t="shared" si="0"/>
        <v>59963.4399</v>
      </c>
      <c r="I22" s="33">
        <v>207886.48</v>
      </c>
      <c r="J22" s="34">
        <v>0.4</v>
      </c>
      <c r="K22" s="14">
        <f t="shared" si="1"/>
        <v>16630.9184</v>
      </c>
      <c r="L22" s="33">
        <v>26580</v>
      </c>
      <c r="M22" s="34">
        <v>0.4</v>
      </c>
      <c r="N22" s="14">
        <v>0</v>
      </c>
      <c r="O22" s="37"/>
    </row>
    <row r="23" s="2" customFormat="1" ht="26" customHeight="1" spans="1:15">
      <c r="A23" s="6">
        <v>18</v>
      </c>
      <c r="B23" s="8" t="s">
        <v>32</v>
      </c>
      <c r="C23" s="21">
        <v>615983.72</v>
      </c>
      <c r="D23" s="10">
        <v>0</v>
      </c>
      <c r="E23" s="11">
        <v>70900</v>
      </c>
      <c r="F23" s="22">
        <v>545966.78</v>
      </c>
      <c r="G23" s="15">
        <v>0.4</v>
      </c>
      <c r="H23" s="14">
        <f t="shared" si="0"/>
        <v>70975.6814</v>
      </c>
      <c r="I23" s="33">
        <v>0</v>
      </c>
      <c r="J23" s="34">
        <v>0.4</v>
      </c>
      <c r="K23" s="14">
        <f t="shared" si="1"/>
        <v>0</v>
      </c>
      <c r="L23" s="38">
        <v>52637.25</v>
      </c>
      <c r="M23" s="34">
        <v>0.4</v>
      </c>
      <c r="N23" s="14">
        <v>0</v>
      </c>
      <c r="O23" s="37"/>
    </row>
    <row r="24" s="2" customFormat="1" ht="26" customHeight="1" spans="1:15">
      <c r="A24" s="6">
        <v>19</v>
      </c>
      <c r="B24" s="8" t="s">
        <v>33</v>
      </c>
      <c r="C24" s="9">
        <v>534001.69</v>
      </c>
      <c r="D24" s="10">
        <v>68100</v>
      </c>
      <c r="E24" s="11">
        <v>67500</v>
      </c>
      <c r="F24" s="12">
        <v>519226.72</v>
      </c>
      <c r="G24" s="18">
        <v>0.4</v>
      </c>
      <c r="H24" s="14">
        <f t="shared" si="0"/>
        <v>67499.4736</v>
      </c>
      <c r="I24" s="33">
        <v>860.01</v>
      </c>
      <c r="J24" s="34">
        <v>0.4</v>
      </c>
      <c r="K24" s="14">
        <f t="shared" si="1"/>
        <v>68.8008</v>
      </c>
      <c r="L24" s="33">
        <v>15.97</v>
      </c>
      <c r="M24" s="34">
        <v>0.4</v>
      </c>
      <c r="N24" s="14">
        <v>0</v>
      </c>
      <c r="O24" s="35"/>
    </row>
    <row r="25" s="2" customFormat="1" ht="26" customHeight="1" spans="1:15">
      <c r="A25" s="6">
        <v>20</v>
      </c>
      <c r="B25" s="8" t="s">
        <v>34</v>
      </c>
      <c r="C25" s="9">
        <v>572859.16</v>
      </c>
      <c r="D25" s="10">
        <v>0</v>
      </c>
      <c r="E25" s="11">
        <v>63800</v>
      </c>
      <c r="F25" s="12">
        <v>491360.39</v>
      </c>
      <c r="G25" s="15">
        <v>0.4</v>
      </c>
      <c r="H25" s="14">
        <f t="shared" si="0"/>
        <v>63876.8507</v>
      </c>
      <c r="I25" s="33">
        <v>0</v>
      </c>
      <c r="J25" s="34">
        <v>0.4</v>
      </c>
      <c r="K25" s="14">
        <f t="shared" si="1"/>
        <v>0</v>
      </c>
      <c r="L25" s="33">
        <v>59318.33</v>
      </c>
      <c r="M25" s="34">
        <v>0.4</v>
      </c>
      <c r="N25" s="14">
        <v>0</v>
      </c>
      <c r="O25" s="35"/>
    </row>
    <row r="26" s="2" customFormat="1" ht="26" customHeight="1" spans="1:15">
      <c r="A26" s="6">
        <v>21</v>
      </c>
      <c r="B26" s="8" t="s">
        <v>35</v>
      </c>
      <c r="C26" s="9">
        <v>580897.66</v>
      </c>
      <c r="D26" s="10">
        <v>0</v>
      </c>
      <c r="E26" s="11">
        <v>56000</v>
      </c>
      <c r="F26" s="12">
        <v>431294.64</v>
      </c>
      <c r="G26" s="15">
        <v>0.4</v>
      </c>
      <c r="H26" s="14">
        <f t="shared" si="0"/>
        <v>56068.3032</v>
      </c>
      <c r="I26" s="33">
        <v>0</v>
      </c>
      <c r="J26" s="34">
        <v>0.4</v>
      </c>
      <c r="K26" s="14">
        <f t="shared" si="1"/>
        <v>0</v>
      </c>
      <c r="L26" s="33">
        <v>135519.56</v>
      </c>
      <c r="M26" s="34">
        <v>0.4</v>
      </c>
      <c r="N26" s="14">
        <v>0</v>
      </c>
      <c r="O26" s="35"/>
    </row>
    <row r="27" s="2" customFormat="1" ht="26" customHeight="1" spans="1:15">
      <c r="A27" s="6">
        <v>22</v>
      </c>
      <c r="B27" s="8" t="s">
        <v>36</v>
      </c>
      <c r="C27" s="9">
        <v>541169.62</v>
      </c>
      <c r="D27" s="10">
        <v>0</v>
      </c>
      <c r="E27" s="11">
        <v>47000</v>
      </c>
      <c r="F27" s="12">
        <v>0</v>
      </c>
      <c r="G27" s="15">
        <v>0.4</v>
      </c>
      <c r="H27" s="14">
        <f t="shared" si="0"/>
        <v>0</v>
      </c>
      <c r="I27" s="33">
        <v>7290.29</v>
      </c>
      <c r="J27" s="34">
        <v>0.4</v>
      </c>
      <c r="K27" s="14">
        <f t="shared" si="1"/>
        <v>583.2232</v>
      </c>
      <c r="L27" s="33">
        <v>528210.75</v>
      </c>
      <c r="M27" s="34">
        <v>0.4</v>
      </c>
      <c r="N27" s="14">
        <f>L27*M27*0.22</f>
        <v>46482.546</v>
      </c>
      <c r="O27" s="35" t="s">
        <v>37</v>
      </c>
    </row>
    <row r="28" s="2" customFormat="1" ht="26" customHeight="1" spans="1:15">
      <c r="A28" s="6">
        <v>23</v>
      </c>
      <c r="B28" s="8" t="s">
        <v>38</v>
      </c>
      <c r="C28" s="9">
        <v>4004874.92</v>
      </c>
      <c r="D28" s="16">
        <v>188600</v>
      </c>
      <c r="E28" s="11">
        <v>349800</v>
      </c>
      <c r="F28" s="12">
        <v>2487046.42</v>
      </c>
      <c r="G28" s="19">
        <v>0.4</v>
      </c>
      <c r="H28" s="14">
        <f t="shared" si="0"/>
        <v>323316.0346</v>
      </c>
      <c r="I28" s="33">
        <v>332121.29</v>
      </c>
      <c r="J28" s="34">
        <v>0.4</v>
      </c>
      <c r="K28" s="14">
        <f t="shared" si="1"/>
        <v>26569.7032</v>
      </c>
      <c r="L28" s="33">
        <v>951588.49</v>
      </c>
      <c r="M28" s="34">
        <v>0.4</v>
      </c>
      <c r="N28" s="14">
        <v>0</v>
      </c>
      <c r="O28" s="6" t="s">
        <v>39</v>
      </c>
    </row>
    <row r="29" s="2" customFormat="1" ht="26" customHeight="1" spans="1:15">
      <c r="A29" s="6">
        <v>24</v>
      </c>
      <c r="B29" s="8" t="s">
        <v>40</v>
      </c>
      <c r="C29" s="9">
        <v>1847459.43</v>
      </c>
      <c r="D29" s="16">
        <v>371900</v>
      </c>
      <c r="E29" s="11">
        <v>222800</v>
      </c>
      <c r="F29" s="12">
        <v>1714524.23</v>
      </c>
      <c r="G29" s="15">
        <v>0.4</v>
      </c>
      <c r="H29" s="14">
        <f t="shared" si="0"/>
        <v>222888.1499</v>
      </c>
      <c r="I29" s="33">
        <v>0</v>
      </c>
      <c r="J29" s="34">
        <v>0.4</v>
      </c>
      <c r="K29" s="14">
        <f t="shared" si="1"/>
        <v>0</v>
      </c>
      <c r="L29" s="33">
        <v>47208.97</v>
      </c>
      <c r="M29" s="34">
        <v>0.4</v>
      </c>
      <c r="N29" s="14">
        <v>0</v>
      </c>
      <c r="O29" s="6" t="s">
        <v>39</v>
      </c>
    </row>
    <row r="30" s="2" customFormat="1" ht="26" customHeight="1" spans="1:15">
      <c r="A30" s="6">
        <v>25</v>
      </c>
      <c r="B30" s="8" t="s">
        <v>41</v>
      </c>
      <c r="C30" s="9">
        <v>918018.47</v>
      </c>
      <c r="D30" s="16">
        <v>427500</v>
      </c>
      <c r="E30" s="11">
        <v>98700</v>
      </c>
      <c r="F30" s="12">
        <v>717695.76</v>
      </c>
      <c r="G30" s="19">
        <v>0.4</v>
      </c>
      <c r="H30" s="14">
        <f t="shared" si="0"/>
        <v>93300.4488</v>
      </c>
      <c r="I30" s="33">
        <v>67776.25</v>
      </c>
      <c r="J30" s="34">
        <v>0.4</v>
      </c>
      <c r="K30" s="14">
        <f t="shared" si="1"/>
        <v>5422.1</v>
      </c>
      <c r="L30" s="33">
        <v>31114.58</v>
      </c>
      <c r="M30" s="34">
        <v>0.4</v>
      </c>
      <c r="N30" s="14">
        <v>0</v>
      </c>
      <c r="O30" s="6" t="s">
        <v>39</v>
      </c>
    </row>
    <row r="31" s="2" customFormat="1" ht="26" customHeight="1" spans="1:15">
      <c r="A31" s="6">
        <v>26</v>
      </c>
      <c r="B31" s="8" t="s">
        <v>42</v>
      </c>
      <c r="C31" s="9">
        <v>733377.26</v>
      </c>
      <c r="D31" s="16">
        <v>81700</v>
      </c>
      <c r="E31" s="11">
        <v>90700</v>
      </c>
      <c r="F31" s="12">
        <v>687473.87</v>
      </c>
      <c r="G31" s="18">
        <v>0.4</v>
      </c>
      <c r="H31" s="14">
        <f t="shared" si="0"/>
        <v>89371.6031</v>
      </c>
      <c r="I31" s="33">
        <v>17534.9</v>
      </c>
      <c r="J31" s="34">
        <v>0.4</v>
      </c>
      <c r="K31" s="14">
        <f t="shared" si="1"/>
        <v>1402.792</v>
      </c>
      <c r="L31" s="33">
        <v>4038.78</v>
      </c>
      <c r="M31" s="34">
        <v>0.4</v>
      </c>
      <c r="N31" s="14">
        <v>0</v>
      </c>
      <c r="O31" s="6" t="s">
        <v>39</v>
      </c>
    </row>
    <row r="32" s="2" customFormat="1" ht="26" customHeight="1" spans="1:15">
      <c r="A32" s="6">
        <v>27</v>
      </c>
      <c r="B32" s="8" t="s">
        <v>43</v>
      </c>
      <c r="C32" s="9">
        <v>746662.49</v>
      </c>
      <c r="D32" s="16">
        <v>92700</v>
      </c>
      <c r="E32" s="11">
        <v>73500</v>
      </c>
      <c r="F32" s="12">
        <v>363539.18</v>
      </c>
      <c r="G32" s="18">
        <v>0.4</v>
      </c>
      <c r="H32" s="14">
        <f t="shared" si="0"/>
        <v>47260.0934</v>
      </c>
      <c r="I32" s="33">
        <v>328139.81</v>
      </c>
      <c r="J32" s="34">
        <v>0.4</v>
      </c>
      <c r="K32" s="14">
        <f t="shared" si="1"/>
        <v>26251.1848</v>
      </c>
      <c r="L32" s="33">
        <v>13580.82</v>
      </c>
      <c r="M32" s="34">
        <v>0.4</v>
      </c>
      <c r="N32" s="14">
        <v>0</v>
      </c>
      <c r="O32" s="6" t="s">
        <v>39</v>
      </c>
    </row>
    <row r="33" s="2" customFormat="1" ht="26" customHeight="1" spans="1:15">
      <c r="A33" s="6">
        <v>28</v>
      </c>
      <c r="B33" s="23" t="s">
        <v>44</v>
      </c>
      <c r="C33" s="9">
        <v>810983.36</v>
      </c>
      <c r="D33" s="16">
        <v>139300</v>
      </c>
      <c r="E33" s="11">
        <v>62300</v>
      </c>
      <c r="F33" s="12">
        <v>165340.99</v>
      </c>
      <c r="G33" s="18">
        <v>0.4</v>
      </c>
      <c r="H33" s="14">
        <f t="shared" si="0"/>
        <v>21494.3287</v>
      </c>
      <c r="I33" s="33">
        <v>510863.48</v>
      </c>
      <c r="J33" s="34">
        <v>0.4</v>
      </c>
      <c r="K33" s="14">
        <f t="shared" si="1"/>
        <v>40869.0784</v>
      </c>
      <c r="L33" s="33">
        <v>100929.51</v>
      </c>
      <c r="M33" s="34">
        <v>0.4</v>
      </c>
      <c r="N33" s="14">
        <v>0</v>
      </c>
      <c r="O33" s="6" t="s">
        <v>39</v>
      </c>
    </row>
    <row r="34" s="2" customFormat="1" ht="26" customHeight="1" spans="1:15">
      <c r="A34" s="6">
        <v>29</v>
      </c>
      <c r="B34" s="8" t="s">
        <v>45</v>
      </c>
      <c r="C34" s="9">
        <v>750744.73</v>
      </c>
      <c r="D34" s="16">
        <v>65900</v>
      </c>
      <c r="E34" s="11">
        <v>44800</v>
      </c>
      <c r="F34" s="12">
        <v>345115.17</v>
      </c>
      <c r="G34" s="19">
        <v>0.4</v>
      </c>
      <c r="H34" s="14">
        <f t="shared" si="0"/>
        <v>44864.9721</v>
      </c>
      <c r="I34" s="33">
        <v>0</v>
      </c>
      <c r="J34" s="34">
        <v>0.4</v>
      </c>
      <c r="K34" s="14">
        <f t="shared" si="1"/>
        <v>0</v>
      </c>
      <c r="L34" s="33">
        <v>60</v>
      </c>
      <c r="M34" s="34">
        <v>0.4</v>
      </c>
      <c r="N34" s="14">
        <v>0</v>
      </c>
      <c r="O34" s="6" t="s">
        <v>39</v>
      </c>
    </row>
    <row r="35" s="2" customFormat="1" ht="26" customHeight="1" spans="1:15">
      <c r="A35" s="24" t="s">
        <v>46</v>
      </c>
      <c r="B35" s="25"/>
      <c r="C35" s="9">
        <f>SUM(C6:C34)</f>
        <v>65082167.89</v>
      </c>
      <c r="D35" s="9">
        <f>SUM(D6:D34)</f>
        <v>6388700</v>
      </c>
      <c r="E35" s="9">
        <f>SUM(E6:E34)</f>
        <v>5942800</v>
      </c>
      <c r="F35" s="9">
        <f>SUM(F6:F34)</f>
        <v>38162459.06</v>
      </c>
      <c r="G35" s="26" t="s">
        <v>47</v>
      </c>
      <c r="H35" s="9">
        <f>SUM(H6:H34)</f>
        <v>4961119.6778</v>
      </c>
      <c r="I35" s="9">
        <f>SUM(I6:I34)</f>
        <v>11710183.47</v>
      </c>
      <c r="J35" s="26" t="s">
        <v>47</v>
      </c>
      <c r="K35" s="9">
        <f>SUM(K6:K34)</f>
        <v>936814.6776</v>
      </c>
      <c r="L35" s="9">
        <f>SUM(L6:L34)</f>
        <v>7841410.2</v>
      </c>
      <c r="M35" s="26" t="s">
        <v>47</v>
      </c>
      <c r="N35" s="14">
        <f>SUM(N6:N34)</f>
        <v>46482.546</v>
      </c>
      <c r="O35" s="35"/>
    </row>
    <row r="36" s="1" customFormat="1" ht="24" customHeight="1" spans="1:15">
      <c r="A36" s="5" t="s">
        <v>48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="2" customFormat="1" ht="21" customHeight="1" spans="1:15">
      <c r="A37" s="6" t="s">
        <v>3</v>
      </c>
      <c r="B37" s="6" t="s">
        <v>4</v>
      </c>
      <c r="C37" s="7" t="s">
        <v>5</v>
      </c>
      <c r="D37" s="7" t="s">
        <v>6</v>
      </c>
      <c r="E37" s="7" t="s">
        <v>7</v>
      </c>
      <c r="F37" s="6" t="s">
        <v>8</v>
      </c>
      <c r="G37" s="6"/>
      <c r="H37" s="6"/>
      <c r="I37" s="6" t="s">
        <v>9</v>
      </c>
      <c r="J37" s="6"/>
      <c r="K37" s="6"/>
      <c r="L37" s="6" t="s">
        <v>10</v>
      </c>
      <c r="M37" s="6"/>
      <c r="N37" s="6"/>
      <c r="O37" s="6" t="s">
        <v>11</v>
      </c>
    </row>
    <row r="38" s="2" customFormat="1" ht="21" customHeight="1" spans="1:15">
      <c r="A38" s="6"/>
      <c r="B38" s="6"/>
      <c r="C38" s="6"/>
      <c r="D38" s="6"/>
      <c r="E38" s="6"/>
      <c r="F38" s="6" t="s">
        <v>12</v>
      </c>
      <c r="G38" s="6" t="s">
        <v>13</v>
      </c>
      <c r="H38" s="6" t="s">
        <v>14</v>
      </c>
      <c r="I38" s="6" t="s">
        <v>12</v>
      </c>
      <c r="J38" s="6" t="s">
        <v>13</v>
      </c>
      <c r="K38" s="6" t="s">
        <v>14</v>
      </c>
      <c r="L38" s="6" t="s">
        <v>12</v>
      </c>
      <c r="M38" s="6" t="s">
        <v>13</v>
      </c>
      <c r="N38" s="6" t="s">
        <v>14</v>
      </c>
      <c r="O38" s="6"/>
    </row>
    <row r="39" s="2" customFormat="1" ht="26" customHeight="1" spans="1:15">
      <c r="A39" s="6">
        <v>1</v>
      </c>
      <c r="B39" s="27" t="s">
        <v>49</v>
      </c>
      <c r="C39" s="9">
        <v>2128142.84</v>
      </c>
      <c r="D39" s="16">
        <v>0</v>
      </c>
      <c r="E39" s="11">
        <v>235000</v>
      </c>
      <c r="F39" s="12">
        <v>1730975.95</v>
      </c>
      <c r="G39" s="18">
        <v>0.4</v>
      </c>
      <c r="H39" s="14">
        <f>F39*G39*0.325</f>
        <v>225026.8735</v>
      </c>
      <c r="I39" s="33">
        <v>124693.6</v>
      </c>
      <c r="J39" s="34">
        <v>0.4</v>
      </c>
      <c r="K39" s="14">
        <f>I39*J39*0.2</f>
        <v>9975.488</v>
      </c>
      <c r="L39" s="33">
        <v>204419.87</v>
      </c>
      <c r="M39" s="34">
        <v>0.4</v>
      </c>
      <c r="N39" s="14">
        <v>0</v>
      </c>
      <c r="O39" s="6"/>
    </row>
    <row r="40" s="2" customFormat="1" ht="26" customHeight="1" spans="1:15">
      <c r="A40" s="6">
        <v>2</v>
      </c>
      <c r="B40" s="27" t="s">
        <v>50</v>
      </c>
      <c r="C40" s="9">
        <v>20738134.28</v>
      </c>
      <c r="D40" s="16">
        <v>0</v>
      </c>
      <c r="E40" s="11">
        <v>2182800</v>
      </c>
      <c r="F40" s="12">
        <v>13193502.64</v>
      </c>
      <c r="G40" s="18">
        <v>0.4</v>
      </c>
      <c r="H40" s="14">
        <f>F40*G40*0.325</f>
        <v>1715155.3432</v>
      </c>
      <c r="I40" s="33">
        <v>5846498.64</v>
      </c>
      <c r="J40" s="34">
        <v>0.4</v>
      </c>
      <c r="K40" s="14">
        <f>I40*J40*0.2</f>
        <v>467719.8912</v>
      </c>
      <c r="L40" s="33">
        <v>1698133</v>
      </c>
      <c r="M40" s="34">
        <v>0.4</v>
      </c>
      <c r="N40" s="14">
        <v>0</v>
      </c>
      <c r="O40" s="6"/>
    </row>
    <row r="41" s="2" customFormat="1" ht="26" customHeight="1" spans="1:15">
      <c r="A41" s="6">
        <v>3</v>
      </c>
      <c r="B41" s="27" t="s">
        <v>51</v>
      </c>
      <c r="C41" s="9">
        <v>642385</v>
      </c>
      <c r="D41" s="16">
        <v>0</v>
      </c>
      <c r="E41" s="11">
        <v>79400</v>
      </c>
      <c r="F41" s="12">
        <v>611133.28</v>
      </c>
      <c r="G41" s="18">
        <v>0.4</v>
      </c>
      <c r="H41" s="14">
        <f>F41*G41*0.325</f>
        <v>79447.3264</v>
      </c>
      <c r="I41" s="33">
        <v>0</v>
      </c>
      <c r="J41" s="34">
        <v>0.4</v>
      </c>
      <c r="K41" s="14">
        <f>I41*J41*0.2</f>
        <v>0</v>
      </c>
      <c r="L41" s="33">
        <v>696</v>
      </c>
      <c r="M41" s="34">
        <v>0.4</v>
      </c>
      <c r="N41" s="14">
        <v>0</v>
      </c>
      <c r="O41" s="6"/>
    </row>
    <row r="42" s="2" customFormat="1" ht="26" customHeight="1" spans="1:15">
      <c r="A42" s="6">
        <v>4</v>
      </c>
      <c r="B42" s="27" t="s">
        <v>52</v>
      </c>
      <c r="C42" s="9">
        <v>20277814.04</v>
      </c>
      <c r="D42" s="16">
        <v>0</v>
      </c>
      <c r="E42" s="11">
        <v>2278300</v>
      </c>
      <c r="F42" s="12">
        <v>14838110.56</v>
      </c>
      <c r="G42" s="18">
        <v>0.4</v>
      </c>
      <c r="H42" s="14">
        <f>F42*G42*0.325</f>
        <v>1928954.3728</v>
      </c>
      <c r="I42" s="33">
        <v>4367755.97</v>
      </c>
      <c r="J42" s="34">
        <v>0.4</v>
      </c>
      <c r="K42" s="14">
        <f>I42*J42*0.2</f>
        <v>349420.4776</v>
      </c>
      <c r="L42" s="33">
        <v>0</v>
      </c>
      <c r="M42" s="34">
        <v>0.4</v>
      </c>
      <c r="N42" s="14">
        <v>0</v>
      </c>
      <c r="O42" s="6"/>
    </row>
    <row r="43" s="2" customFormat="1" ht="26" customHeight="1" spans="1:15">
      <c r="A43" s="24" t="s">
        <v>46</v>
      </c>
      <c r="B43" s="25"/>
      <c r="C43" s="9">
        <f>SUM(C39:C42)</f>
        <v>43786476.16</v>
      </c>
      <c r="D43" s="9">
        <f t="shared" ref="D43:N43" si="2">SUM(D39:D42)</f>
        <v>0</v>
      </c>
      <c r="E43" s="9">
        <f t="shared" si="2"/>
        <v>4775500</v>
      </c>
      <c r="F43" s="9">
        <f t="shared" si="2"/>
        <v>30373722.43</v>
      </c>
      <c r="G43" s="26" t="s">
        <v>47</v>
      </c>
      <c r="H43" s="9">
        <f t="shared" si="2"/>
        <v>3948583.9159</v>
      </c>
      <c r="I43" s="9">
        <f t="shared" si="2"/>
        <v>10338948.21</v>
      </c>
      <c r="J43" s="26" t="s">
        <v>47</v>
      </c>
      <c r="K43" s="9">
        <f t="shared" si="2"/>
        <v>827115.8568</v>
      </c>
      <c r="L43" s="9">
        <f t="shared" si="2"/>
        <v>1903248.87</v>
      </c>
      <c r="M43" s="26" t="s">
        <v>47</v>
      </c>
      <c r="N43" s="9">
        <f t="shared" si="2"/>
        <v>0</v>
      </c>
      <c r="O43" s="6"/>
    </row>
    <row r="44" s="2" customFormat="1" ht="26" customHeight="1" spans="1:15">
      <c r="A44" s="28" t="s">
        <v>53</v>
      </c>
      <c r="B44" s="29"/>
      <c r="C44" s="30">
        <f>C35+C43</f>
        <v>108868644.05</v>
      </c>
      <c r="D44" s="30">
        <f t="shared" ref="D44:N44" si="3">D35+D43</f>
        <v>6388700</v>
      </c>
      <c r="E44" s="30">
        <f t="shared" si="3"/>
        <v>10718300</v>
      </c>
      <c r="F44" s="30">
        <f t="shared" si="3"/>
        <v>68536181.49</v>
      </c>
      <c r="G44" s="30" t="s">
        <v>47</v>
      </c>
      <c r="H44" s="30">
        <f t="shared" si="3"/>
        <v>8909703.5937</v>
      </c>
      <c r="I44" s="30">
        <f t="shared" si="3"/>
        <v>22049131.68</v>
      </c>
      <c r="J44" s="30" t="s">
        <v>47</v>
      </c>
      <c r="K44" s="30">
        <f t="shared" si="3"/>
        <v>1763930.5344</v>
      </c>
      <c r="L44" s="30">
        <f t="shared" si="3"/>
        <v>9744659.07</v>
      </c>
      <c r="M44" s="30" t="s">
        <v>47</v>
      </c>
      <c r="N44" s="30">
        <f t="shared" si="3"/>
        <v>46482.546</v>
      </c>
      <c r="O44" s="39"/>
    </row>
    <row r="45" s="2" customFormat="1" ht="12" spans="6:14">
      <c r="F45" s="31"/>
      <c r="G45" s="31"/>
      <c r="H45" s="31"/>
      <c r="I45" s="31"/>
      <c r="J45" s="31"/>
      <c r="K45" s="31"/>
      <c r="L45" s="31"/>
      <c r="M45" s="31"/>
      <c r="N45" s="31"/>
    </row>
    <row r="46" s="2" customFormat="1" ht="12" spans="6:14">
      <c r="F46" s="31"/>
      <c r="G46" s="31"/>
      <c r="H46" s="31"/>
      <c r="I46" s="31"/>
      <c r="J46" s="31"/>
      <c r="K46" s="31"/>
      <c r="L46" s="31"/>
      <c r="M46" s="31"/>
      <c r="N46" s="31"/>
    </row>
    <row r="47" s="2" customFormat="1" ht="12" spans="6:14">
      <c r="F47" s="31"/>
      <c r="G47" s="31"/>
      <c r="H47" s="31"/>
      <c r="I47" s="31"/>
      <c r="J47" s="31"/>
      <c r="K47" s="31"/>
      <c r="L47" s="31"/>
      <c r="M47" s="31"/>
      <c r="N47" s="31"/>
    </row>
    <row r="48" s="2" customFormat="1" ht="12" spans="6:14">
      <c r="F48" s="31"/>
      <c r="G48" s="31"/>
      <c r="H48" s="31"/>
      <c r="I48" s="31"/>
      <c r="J48" s="31"/>
      <c r="K48" s="31"/>
      <c r="L48" s="31"/>
      <c r="M48" s="31"/>
      <c r="N48" s="31"/>
    </row>
    <row r="49" s="2" customFormat="1" ht="12" spans="6:14">
      <c r="F49" s="31"/>
      <c r="G49" s="31"/>
      <c r="H49" s="31"/>
      <c r="I49" s="31"/>
      <c r="J49" s="31"/>
      <c r="K49" s="31"/>
      <c r="L49" s="31"/>
      <c r="M49" s="31"/>
      <c r="N49" s="31"/>
    </row>
    <row r="50" s="1" customFormat="1" spans="1:17">
      <c r="A50" s="2"/>
      <c r="B50" s="2"/>
      <c r="C50" s="2"/>
      <c r="D50" s="2"/>
      <c r="E50" s="2"/>
      <c r="F50" s="31"/>
      <c r="G50" s="31"/>
      <c r="H50" s="31"/>
      <c r="I50" s="31"/>
      <c r="J50" s="31"/>
      <c r="K50" s="31"/>
      <c r="L50" s="31"/>
      <c r="M50" s="31"/>
      <c r="N50" s="31"/>
      <c r="O50" s="2"/>
      <c r="P50" s="2"/>
      <c r="Q50" s="2"/>
    </row>
  </sheetData>
  <mergeCells count="25">
    <mergeCell ref="A1:O1"/>
    <mergeCell ref="K2:O2"/>
    <mergeCell ref="A3:O3"/>
    <mergeCell ref="F4:H4"/>
    <mergeCell ref="I4:K4"/>
    <mergeCell ref="L4:N4"/>
    <mergeCell ref="A35:B35"/>
    <mergeCell ref="A36:O36"/>
    <mergeCell ref="F37:H37"/>
    <mergeCell ref="I37:K37"/>
    <mergeCell ref="L37:N37"/>
    <mergeCell ref="A43:B43"/>
    <mergeCell ref="A44:B44"/>
    <mergeCell ref="A4:A5"/>
    <mergeCell ref="A37:A38"/>
    <mergeCell ref="B4:B5"/>
    <mergeCell ref="B37:B38"/>
    <mergeCell ref="C4:C5"/>
    <mergeCell ref="C37:C38"/>
    <mergeCell ref="D4:D5"/>
    <mergeCell ref="D37:D38"/>
    <mergeCell ref="E4:E5"/>
    <mergeCell ref="E37:E38"/>
    <mergeCell ref="O4:O5"/>
    <mergeCell ref="O37:O38"/>
  </mergeCells>
  <pageMargins left="0.700694444444445" right="0.700694444444445" top="0.161111111111111" bottom="0.161111111111111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金桥管理局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半夏Favor</cp:lastModifiedBy>
  <dcterms:created xsi:type="dcterms:W3CDTF">2023-06-05T02:39:00Z</dcterms:created>
  <dcterms:modified xsi:type="dcterms:W3CDTF">2023-07-18T05:41:16Z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7C5D1909642E40DFB7E9B10DB825EC8E_12</vt:lpwstr>
  </property>
  <property fmtid="{D5CDD505-2E9C-101B-9397-08002B2CF9AE}" pid="3" name="KSOProductBuildVer">
    <vt:lpwstr>2052-11.1.0.14309</vt:lpwstr>
  </property>
</Properties>
</file>