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坚果云\农委项目处\项目管理\2025\发文材料\一阶段批复-合庆火龙果\"/>
    </mc:Choice>
  </mc:AlternateContent>
  <xr:revisionPtr revIDLastSave="0" documentId="13_ncr:1_{F796DB0F-50C5-4A4E-AE7E-355EFD7CA876}" xr6:coauthVersionLast="47" xr6:coauthVersionMax="47" xr10:uidLastSave="{00000000-0000-0000-0000-000000000000}"/>
  <bookViews>
    <workbookView xWindow="0" yWindow="0" windowWidth="26775" windowHeight="15075" tabRatio="815" xr2:uid="{00000000-000D-0000-FFFF-FFFF00000000}"/>
  </bookViews>
  <sheets>
    <sheet name="总投资估算" sheetId="15" r:id="rId1"/>
  </sheets>
  <definedNames>
    <definedName name="_xlnm.Print_Area" localSheetId="0">总投资估算!$A$1:$I$44</definedName>
    <definedName name="_xlnm.Print_Titles" localSheetId="0">总投资估算!$4:$4</definedName>
  </definedNames>
  <calcPr calcId="191029"/>
</workbook>
</file>

<file path=xl/calcChain.xml><?xml version="1.0" encoding="utf-8"?>
<calcChain xmlns="http://schemas.openxmlformats.org/spreadsheetml/2006/main">
  <c r="H16" i="15" l="1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15" i="15"/>
  <c r="G44" i="15"/>
  <c r="F38" i="15"/>
  <c r="F39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15" i="15"/>
  <c r="F7" i="15"/>
  <c r="F8" i="15"/>
  <c r="F9" i="15"/>
  <c r="F10" i="15"/>
  <c r="F11" i="15"/>
  <c r="F12" i="15"/>
  <c r="F40" i="15" l="1"/>
  <c r="F43" i="15"/>
  <c r="F6" i="15"/>
  <c r="F13" i="15" s="1"/>
  <c r="F44" i="15" l="1"/>
  <c r="H44" i="15"/>
</calcChain>
</file>

<file path=xl/sharedStrings.xml><?xml version="1.0" encoding="utf-8"?>
<sst xmlns="http://schemas.openxmlformats.org/spreadsheetml/2006/main" count="88" uniqueCount="59">
  <si>
    <t>附件</t>
  </si>
  <si>
    <t>金额单位：万元</t>
  </si>
  <si>
    <t>序号</t>
  </si>
  <si>
    <t>实施内容</t>
  </si>
  <si>
    <t>单位</t>
  </si>
  <si>
    <t>工程量</t>
  </si>
  <si>
    <t>单价（元）</t>
  </si>
  <si>
    <t>总投资</t>
  </si>
  <si>
    <t>财政资金</t>
  </si>
  <si>
    <t>自筹资金</t>
  </si>
  <si>
    <t>备注</t>
  </si>
  <si>
    <t>一</t>
  </si>
  <si>
    <t>工程类</t>
  </si>
  <si>
    <t>项</t>
  </si>
  <si>
    <t>套</t>
  </si>
  <si>
    <t>小计</t>
  </si>
  <si>
    <t>二</t>
  </si>
  <si>
    <t>设备类</t>
  </si>
  <si>
    <t>三</t>
  </si>
  <si>
    <t>二类费用</t>
  </si>
  <si>
    <t>合计</t>
  </si>
  <si>
    <t>合庆火龙果智慧果园及产业化能级提升项目（一期）投资估算表</t>
    <phoneticPr fontId="37" type="noConversion"/>
  </si>
  <si>
    <t>钢结构</t>
  </si>
  <si>
    <t>m²</t>
  </si>
  <si>
    <t>内外立面</t>
  </si>
  <si>
    <t>地面与屋面</t>
  </si>
  <si>
    <t>水电气系统改造</t>
  </si>
  <si>
    <t>轻型彩钢铝合金隔断</t>
  </si>
  <si>
    <t>绿色节能空气系统</t>
  </si>
  <si>
    <t>安全消防环保设施</t>
  </si>
  <si>
    <t>修枝、抹嫩芽机器人</t>
  </si>
  <si>
    <t>台</t>
  </si>
  <si>
    <t>授粉机器人</t>
  </si>
  <si>
    <t>果蔬采摘机器人</t>
  </si>
  <si>
    <t>运输机器人</t>
  </si>
  <si>
    <t>田间指导机器人</t>
  </si>
  <si>
    <t>自动装车机器人</t>
  </si>
  <si>
    <t>发酵辅助机器人</t>
  </si>
  <si>
    <t>大棚自动化控制升级改造</t>
  </si>
  <si>
    <t>全光谱补光设备</t>
  </si>
  <si>
    <t>标识牌</t>
  </si>
  <si>
    <t>块</t>
  </si>
  <si>
    <t>GMP洁净设备集成及安装</t>
  </si>
  <si>
    <t>m³</t>
  </si>
  <si>
    <t>高效循环一体化氧化设备</t>
  </si>
  <si>
    <t>智能生物反应器</t>
  </si>
  <si>
    <t>大型智能生物反应器</t>
  </si>
  <si>
    <t>无菌空压机成套设备</t>
  </si>
  <si>
    <t>智能果蔬分选设备</t>
  </si>
  <si>
    <t>CIP清洗系统</t>
  </si>
  <si>
    <t>高效智能分离设备</t>
  </si>
  <si>
    <t>果蔬智能提取设备</t>
  </si>
  <si>
    <t>冷冻干燥设备</t>
  </si>
  <si>
    <t>去皮、打浆设备</t>
  </si>
  <si>
    <t>多功能超滤设备</t>
  </si>
  <si>
    <t>发酵饮品成套设备</t>
  </si>
  <si>
    <t>环保蒸气锅炉</t>
  </si>
  <si>
    <t>调配、灌装车间</t>
  </si>
  <si>
    <t>可研报告编制费、勘察费、设计费、招投标代理费、工程监理费等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</si>
</sst>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_ "/>
    <numFmt numFmtId="177" formatCode="0.00_ "/>
  </numFmts>
  <fonts count="38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4"/>
      <color rgb="FF000000"/>
      <name val="黑体"/>
      <family val="3"/>
      <charset val="134"/>
    </font>
    <font>
      <sz val="18"/>
      <name val="黑体"/>
      <family val="3"/>
      <charset val="134"/>
    </font>
    <font>
      <b/>
      <sz val="16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等线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5">
    <xf numFmtId="0" fontId="0" fillId="0" borderId="0"/>
    <xf numFmtId="0" fontId="14" fillId="0" borderId="0" applyFont="0" applyBorder="0" applyAlignment="0"/>
    <xf numFmtId="0" fontId="14" fillId="0" borderId="0">
      <alignment vertical="top"/>
      <protection locked="0"/>
    </xf>
    <xf numFmtId="0" fontId="10" fillId="0" borderId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3" fillId="0" borderId="0">
      <protection locked="0"/>
    </xf>
    <xf numFmtId="0" fontId="24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protection locked="0"/>
    </xf>
    <xf numFmtId="0" fontId="15" fillId="0" borderId="0">
      <protection locked="0"/>
    </xf>
    <xf numFmtId="0" fontId="25" fillId="0" borderId="0"/>
    <xf numFmtId="0" fontId="26" fillId="0" borderId="0">
      <protection locked="0"/>
    </xf>
    <xf numFmtId="0" fontId="27" fillId="5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17" borderId="7" applyNumberFormat="0" applyAlignment="0" applyProtection="0">
      <alignment vertical="center"/>
    </xf>
    <xf numFmtId="0" fontId="30" fillId="18" borderId="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43" fontId="10" fillId="0" borderId="0" applyFont="0" applyFill="0" applyBorder="0" applyAlignment="0" applyProtection="0"/>
    <xf numFmtId="43" fontId="10" fillId="0" borderId="0">
      <alignment vertical="top"/>
      <protection locked="0"/>
    </xf>
    <xf numFmtId="43" fontId="22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17" borderId="10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10" fillId="24" borderId="11" applyNumberFormat="0" applyFont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top"/>
    </xf>
    <xf numFmtId="0" fontId="6" fillId="2" borderId="0" xfId="3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77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5">
    <cellStyle name="_ET_STYLE_NoName_00_" xfId="1" xr:uid="{00000000-0005-0000-0000-000031000000}"/>
    <cellStyle name="_ET_STYLE_NoName_00_ 2" xfId="2" xr:uid="{00000000-0005-0000-0000-000032000000}"/>
    <cellStyle name="0,0_x000d__x000a_NA_x000d__x000a_" xfId="3" xr:uid="{00000000-0005-0000-0000-000033000000}"/>
    <cellStyle name="20% - 强调文字颜色 1 2" xfId="4" xr:uid="{00000000-0005-0000-0000-000034000000}"/>
    <cellStyle name="20% - 强调文字颜色 2 2" xfId="5" xr:uid="{00000000-0005-0000-0000-000035000000}"/>
    <cellStyle name="20% - 强调文字颜色 3 2" xfId="6" xr:uid="{00000000-0005-0000-0000-000036000000}"/>
    <cellStyle name="20% - 强调文字颜色 4 2" xfId="7" xr:uid="{00000000-0005-0000-0000-000037000000}"/>
    <cellStyle name="20% - 强调文字颜色 5 2" xfId="8" xr:uid="{00000000-0005-0000-0000-000038000000}"/>
    <cellStyle name="20% - 强调文字颜色 6 2" xfId="9" xr:uid="{00000000-0005-0000-0000-000039000000}"/>
    <cellStyle name="40% - 强调文字颜色 1 2" xfId="10" xr:uid="{00000000-0005-0000-0000-00003A000000}"/>
    <cellStyle name="40% - 强调文字颜色 2 2" xfId="11" xr:uid="{00000000-0005-0000-0000-00003B000000}"/>
    <cellStyle name="40% - 强调文字颜色 3 2" xfId="12" xr:uid="{00000000-0005-0000-0000-00003C000000}"/>
    <cellStyle name="40% - 强调文字颜色 6 2" xfId="13" xr:uid="{00000000-0005-0000-0000-00003D000000}"/>
    <cellStyle name="60% - 强调文字颜色 1 2" xfId="14" xr:uid="{00000000-0005-0000-0000-00003E000000}"/>
    <cellStyle name="60% - 强调文字颜色 2 2" xfId="15" xr:uid="{00000000-0005-0000-0000-00003F000000}"/>
    <cellStyle name="60% - 强调文字颜色 3 2" xfId="16" xr:uid="{00000000-0005-0000-0000-000040000000}"/>
    <cellStyle name="60% - 强调文字颜色 4 2" xfId="17" xr:uid="{00000000-0005-0000-0000-000041000000}"/>
    <cellStyle name="60% - 强调文字颜色 5 2" xfId="18" xr:uid="{00000000-0005-0000-0000-000042000000}"/>
    <cellStyle name="60% - 强调文字颜色 6 2" xfId="19" xr:uid="{00000000-0005-0000-0000-000043000000}"/>
    <cellStyle name="ColLevel_0" xfId="20" xr:uid="{00000000-0005-0000-0000-000044000000}"/>
    <cellStyle name="标题 1 2" xfId="21" xr:uid="{00000000-0005-0000-0000-000045000000}"/>
    <cellStyle name="标题 2 2" xfId="22" xr:uid="{00000000-0005-0000-0000-000046000000}"/>
    <cellStyle name="标题 3 2" xfId="23" xr:uid="{00000000-0005-0000-0000-000047000000}"/>
    <cellStyle name="标题 4 2" xfId="24" xr:uid="{00000000-0005-0000-0000-000048000000}"/>
    <cellStyle name="标题 5" xfId="25" xr:uid="{00000000-0005-0000-0000-000049000000}"/>
    <cellStyle name="差 2" xfId="26" xr:uid="{00000000-0005-0000-0000-00004A000000}"/>
    <cellStyle name="常规" xfId="0" builtinId="0"/>
    <cellStyle name="常规 10" xfId="27" xr:uid="{00000000-0005-0000-0000-00004B000000}"/>
    <cellStyle name="常规 11" xfId="28" xr:uid="{00000000-0005-0000-0000-00004C000000}"/>
    <cellStyle name="常规 11 2" xfId="29" xr:uid="{00000000-0005-0000-0000-00004D000000}"/>
    <cellStyle name="常规 12" xfId="30" xr:uid="{00000000-0005-0000-0000-00004E000000}"/>
    <cellStyle name="常规 2" xfId="31" xr:uid="{00000000-0005-0000-0000-00004F000000}"/>
    <cellStyle name="常规 2 3" xfId="32" xr:uid="{00000000-0005-0000-0000-000050000000}"/>
    <cellStyle name="常规 2 6" xfId="33" xr:uid="{00000000-0005-0000-0000-000051000000}"/>
    <cellStyle name="常规 6 3" xfId="34" xr:uid="{00000000-0005-0000-0000-000052000000}"/>
    <cellStyle name="常规 9" xfId="35" xr:uid="{00000000-0005-0000-0000-000053000000}"/>
    <cellStyle name="常规 9 3" xfId="36" xr:uid="{00000000-0005-0000-0000-000054000000}"/>
    <cellStyle name="好 2" xfId="37" xr:uid="{00000000-0005-0000-0000-000055000000}"/>
    <cellStyle name="汇总 2" xfId="38" xr:uid="{00000000-0005-0000-0000-000056000000}"/>
    <cellStyle name="计算 2" xfId="39" xr:uid="{00000000-0005-0000-0000-000057000000}"/>
    <cellStyle name="检查单元格 2" xfId="40" xr:uid="{00000000-0005-0000-0000-000058000000}"/>
    <cellStyle name="解释性文本 2" xfId="41" xr:uid="{00000000-0005-0000-0000-000059000000}"/>
    <cellStyle name="警告文本 2" xfId="42" xr:uid="{00000000-0005-0000-0000-00005A000000}"/>
    <cellStyle name="链接单元格 2" xfId="43" xr:uid="{00000000-0005-0000-0000-00005B000000}"/>
    <cellStyle name="千位分隔 2" xfId="44" xr:uid="{00000000-0005-0000-0000-00005C000000}"/>
    <cellStyle name="千位分隔 2 4 2" xfId="45" xr:uid="{00000000-0005-0000-0000-00005D000000}"/>
    <cellStyle name="千位分隔 4" xfId="46" xr:uid="{00000000-0005-0000-0000-00005E000000}"/>
    <cellStyle name="强调文字颜色 1 2" xfId="47" xr:uid="{00000000-0005-0000-0000-00005F000000}"/>
    <cellStyle name="强调文字颜色 2 2" xfId="48" xr:uid="{00000000-0005-0000-0000-000060000000}"/>
    <cellStyle name="强调文字颜色 3 2" xfId="49" xr:uid="{00000000-0005-0000-0000-000061000000}"/>
    <cellStyle name="强调文字颜色 6 2" xfId="50" xr:uid="{00000000-0005-0000-0000-000062000000}"/>
    <cellStyle name="适中 2" xfId="51" xr:uid="{00000000-0005-0000-0000-000063000000}"/>
    <cellStyle name="输出 2" xfId="52" xr:uid="{00000000-0005-0000-0000-000064000000}"/>
    <cellStyle name="输入 2" xfId="53" xr:uid="{00000000-0005-0000-0000-000065000000}"/>
    <cellStyle name="注释 2" xfId="54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FA46"/>
  <sheetViews>
    <sheetView tabSelected="1" view="pageBreakPreview" zoomScale="85" zoomScaleNormal="115" zoomScaleSheetLayoutView="85" zoomScalePageLayoutView="85" workbookViewId="0">
      <selection activeCell="F11" sqref="F11"/>
    </sheetView>
  </sheetViews>
  <sheetFormatPr defaultColWidth="9" defaultRowHeight="14.25" x14ac:dyDescent="0.2"/>
  <cols>
    <col min="1" max="1" width="6.75" style="5" customWidth="1"/>
    <col min="2" max="2" width="26.75" style="6" customWidth="1"/>
    <col min="3" max="3" width="9.125" style="6" customWidth="1"/>
    <col min="4" max="4" width="10" style="5" customWidth="1"/>
    <col min="5" max="5" width="13.375" style="5" customWidth="1"/>
    <col min="6" max="6" width="13" style="7" customWidth="1"/>
    <col min="7" max="7" width="13.125" style="8" customWidth="1"/>
    <col min="8" max="8" width="14" style="9" customWidth="1"/>
    <col min="9" max="9" width="18.375" style="2" customWidth="1"/>
    <col min="10" max="16381" width="9" style="2"/>
  </cols>
  <sheetData>
    <row r="1" spans="1:10" s="1" customFormat="1" ht="27" customHeight="1" x14ac:dyDescent="0.2">
      <c r="A1" s="40" t="s">
        <v>0</v>
      </c>
      <c r="B1" s="40"/>
      <c r="C1" s="10"/>
      <c r="D1" s="10"/>
      <c r="E1" s="10"/>
      <c r="F1" s="10"/>
      <c r="G1" s="10"/>
    </row>
    <row r="2" spans="1:10" s="1" customFormat="1" ht="29.25" customHeight="1" x14ac:dyDescent="0.2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36"/>
    </row>
    <row r="3" spans="1:10" s="2" customFormat="1" ht="25.5" customHeight="1" x14ac:dyDescent="0.2">
      <c r="A3" s="11"/>
      <c r="B3" s="11"/>
      <c r="C3" s="11"/>
      <c r="D3" s="11"/>
      <c r="E3" s="11"/>
      <c r="F3" s="11"/>
      <c r="G3" s="11"/>
      <c r="H3" s="42" t="s">
        <v>1</v>
      </c>
      <c r="I3" s="42"/>
      <c r="J3" s="37"/>
    </row>
    <row r="4" spans="1:10" s="3" customFormat="1" ht="25.5" customHeight="1" x14ac:dyDescent="0.2">
      <c r="A4" s="12" t="s">
        <v>2</v>
      </c>
      <c r="B4" s="13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</row>
    <row r="5" spans="1:10" s="4" customFormat="1" ht="27" customHeight="1" x14ac:dyDescent="0.2">
      <c r="A5" s="14" t="s">
        <v>11</v>
      </c>
      <c r="B5" s="15" t="s">
        <v>12</v>
      </c>
      <c r="C5" s="12"/>
      <c r="D5" s="12"/>
      <c r="E5" s="12"/>
      <c r="F5" s="16"/>
      <c r="G5" s="17"/>
      <c r="H5" s="12"/>
      <c r="I5" s="27"/>
    </row>
    <row r="6" spans="1:10" s="2" customFormat="1" ht="27" customHeight="1" x14ac:dyDescent="0.2">
      <c r="A6" s="18">
        <v>1</v>
      </c>
      <c r="B6" s="18" t="s">
        <v>22</v>
      </c>
      <c r="C6" s="18" t="s">
        <v>23</v>
      </c>
      <c r="D6" s="18">
        <v>6000</v>
      </c>
      <c r="E6" s="18">
        <v>1100</v>
      </c>
      <c r="F6" s="19">
        <f>ROUND(D6*E6/10000,2)</f>
        <v>660</v>
      </c>
      <c r="G6" s="19">
        <v>660</v>
      </c>
      <c r="H6" s="20"/>
      <c r="I6" s="20"/>
    </row>
    <row r="7" spans="1:10" s="2" customFormat="1" ht="27" customHeight="1" x14ac:dyDescent="0.2">
      <c r="A7" s="18">
        <v>2</v>
      </c>
      <c r="B7" s="18" t="s">
        <v>24</v>
      </c>
      <c r="C7" s="18" t="s">
        <v>23</v>
      </c>
      <c r="D7" s="18">
        <v>6000</v>
      </c>
      <c r="E7" s="18">
        <v>600</v>
      </c>
      <c r="F7" s="19">
        <f t="shared" ref="F7:F12" si="0">ROUND(D7*E7/10000,2)</f>
        <v>360</v>
      </c>
      <c r="G7" s="19">
        <v>360</v>
      </c>
      <c r="H7" s="20"/>
      <c r="I7" s="20"/>
    </row>
    <row r="8" spans="1:10" s="2" customFormat="1" ht="27" customHeight="1" x14ac:dyDescent="0.2">
      <c r="A8" s="18">
        <v>3</v>
      </c>
      <c r="B8" s="18" t="s">
        <v>25</v>
      </c>
      <c r="C8" s="18" t="s">
        <v>23</v>
      </c>
      <c r="D8" s="18">
        <v>6000</v>
      </c>
      <c r="E8" s="18">
        <v>590</v>
      </c>
      <c r="F8" s="19">
        <f t="shared" si="0"/>
        <v>354</v>
      </c>
      <c r="G8" s="19">
        <v>354</v>
      </c>
      <c r="H8" s="20"/>
      <c r="I8" s="20"/>
    </row>
    <row r="9" spans="1:10" s="2" customFormat="1" ht="27" customHeight="1" x14ac:dyDescent="0.2">
      <c r="A9" s="18">
        <v>4</v>
      </c>
      <c r="B9" s="18" t="s">
        <v>26</v>
      </c>
      <c r="C9" s="18" t="s">
        <v>23</v>
      </c>
      <c r="D9" s="18">
        <v>6000</v>
      </c>
      <c r="E9" s="18">
        <v>1060</v>
      </c>
      <c r="F9" s="19">
        <f t="shared" si="0"/>
        <v>636</v>
      </c>
      <c r="G9" s="19">
        <v>636</v>
      </c>
      <c r="H9" s="20"/>
      <c r="I9" s="20"/>
    </row>
    <row r="10" spans="1:10" s="2" customFormat="1" ht="27" customHeight="1" x14ac:dyDescent="0.2">
      <c r="A10" s="18">
        <v>5</v>
      </c>
      <c r="B10" s="18" t="s">
        <v>27</v>
      </c>
      <c r="C10" s="18" t="s">
        <v>23</v>
      </c>
      <c r="D10" s="18">
        <v>6000</v>
      </c>
      <c r="E10" s="18">
        <v>600</v>
      </c>
      <c r="F10" s="19">
        <f t="shared" si="0"/>
        <v>360</v>
      </c>
      <c r="G10" s="19">
        <v>360</v>
      </c>
      <c r="H10" s="20"/>
      <c r="I10" s="20"/>
    </row>
    <row r="11" spans="1:10" ht="27" customHeight="1" x14ac:dyDescent="0.2">
      <c r="A11" s="18">
        <v>6</v>
      </c>
      <c r="B11" s="18" t="s">
        <v>28</v>
      </c>
      <c r="C11" s="18" t="s">
        <v>23</v>
      </c>
      <c r="D11" s="18">
        <v>6000</v>
      </c>
      <c r="E11" s="18">
        <v>400</v>
      </c>
      <c r="F11" s="19">
        <f t="shared" si="0"/>
        <v>240</v>
      </c>
      <c r="G11" s="19">
        <v>240</v>
      </c>
      <c r="H11" s="21"/>
      <c r="I11" s="20"/>
    </row>
    <row r="12" spans="1:10" ht="27" customHeight="1" x14ac:dyDescent="0.2">
      <c r="A12" s="18">
        <v>7</v>
      </c>
      <c r="B12" s="18" t="s">
        <v>29</v>
      </c>
      <c r="C12" s="18" t="s">
        <v>23</v>
      </c>
      <c r="D12" s="18">
        <v>6000</v>
      </c>
      <c r="E12" s="18">
        <v>480</v>
      </c>
      <c r="F12" s="19">
        <f t="shared" si="0"/>
        <v>288</v>
      </c>
      <c r="G12" s="19">
        <v>288</v>
      </c>
      <c r="H12" s="21"/>
      <c r="I12" s="20"/>
    </row>
    <row r="13" spans="1:10" ht="27" customHeight="1" x14ac:dyDescent="0.2">
      <c r="A13" s="22"/>
      <c r="B13" s="14" t="s">
        <v>15</v>
      </c>
      <c r="C13" s="18"/>
      <c r="D13" s="18"/>
      <c r="E13" s="18"/>
      <c r="F13" s="23">
        <f>SUM(F6:F12)</f>
        <v>2898</v>
      </c>
      <c r="G13" s="23"/>
      <c r="H13" s="21"/>
      <c r="I13" s="20"/>
    </row>
    <row r="14" spans="1:10" s="4" customFormat="1" ht="27" customHeight="1" x14ac:dyDescent="0.15">
      <c r="A14" s="14" t="s">
        <v>16</v>
      </c>
      <c r="B14" s="14" t="s">
        <v>17</v>
      </c>
      <c r="C14" s="12"/>
      <c r="D14" s="12"/>
      <c r="E14" s="12"/>
      <c r="F14" s="17"/>
      <c r="G14" s="24"/>
      <c r="H14" s="17"/>
      <c r="I14" s="27"/>
    </row>
    <row r="15" spans="1:10" s="4" customFormat="1" ht="27" customHeight="1" x14ac:dyDescent="0.2">
      <c r="A15" s="18">
        <v>1</v>
      </c>
      <c r="B15" s="18" t="s">
        <v>42</v>
      </c>
      <c r="C15" s="18" t="s">
        <v>43</v>
      </c>
      <c r="D15" s="18">
        <v>4600</v>
      </c>
      <c r="E15" s="18">
        <v>1900</v>
      </c>
      <c r="F15" s="39">
        <f t="shared" ref="F15:F39" si="1">ROUND(D15*E15/10000,2)</f>
        <v>874</v>
      </c>
      <c r="G15" s="39">
        <v>874</v>
      </c>
      <c r="H15" s="39">
        <f>F15-G15</f>
        <v>0</v>
      </c>
      <c r="I15" s="39"/>
    </row>
    <row r="16" spans="1:10" s="4" customFormat="1" ht="27" customHeight="1" x14ac:dyDescent="0.2">
      <c r="A16" s="18">
        <v>2</v>
      </c>
      <c r="B16" s="18" t="s">
        <v>44</v>
      </c>
      <c r="C16" s="18" t="s">
        <v>31</v>
      </c>
      <c r="D16" s="18">
        <v>2</v>
      </c>
      <c r="E16" s="18">
        <v>1200000</v>
      </c>
      <c r="F16" s="39">
        <f t="shared" si="1"/>
        <v>240</v>
      </c>
      <c r="G16" s="39">
        <v>240</v>
      </c>
      <c r="H16" s="39">
        <f t="shared" ref="H16:H39" si="2">F16-G16</f>
        <v>0</v>
      </c>
      <c r="I16" s="39"/>
    </row>
    <row r="17" spans="1:10" s="4" customFormat="1" ht="27" customHeight="1" x14ac:dyDescent="0.2">
      <c r="A17" s="18">
        <v>3</v>
      </c>
      <c r="B17" s="18" t="s">
        <v>45</v>
      </c>
      <c r="C17" s="18" t="s">
        <v>31</v>
      </c>
      <c r="D17" s="18">
        <v>63</v>
      </c>
      <c r="E17" s="18">
        <v>740000</v>
      </c>
      <c r="F17" s="39">
        <f t="shared" si="1"/>
        <v>4662</v>
      </c>
      <c r="G17" s="39"/>
      <c r="H17" s="39">
        <f t="shared" si="2"/>
        <v>4662</v>
      </c>
      <c r="I17" s="39"/>
    </row>
    <row r="18" spans="1:10" s="4" customFormat="1" ht="27" customHeight="1" x14ac:dyDescent="0.2">
      <c r="A18" s="18">
        <v>4</v>
      </c>
      <c r="B18" s="18" t="s">
        <v>46</v>
      </c>
      <c r="C18" s="18" t="s">
        <v>31</v>
      </c>
      <c r="D18" s="18">
        <v>6</v>
      </c>
      <c r="E18" s="18">
        <v>1850000</v>
      </c>
      <c r="F18" s="39">
        <f t="shared" si="1"/>
        <v>1110</v>
      </c>
      <c r="G18" s="39"/>
      <c r="H18" s="39">
        <f t="shared" si="2"/>
        <v>1110</v>
      </c>
      <c r="I18" s="39"/>
    </row>
    <row r="19" spans="1:10" s="4" customFormat="1" ht="27" customHeight="1" x14ac:dyDescent="0.2">
      <c r="A19" s="18">
        <v>5</v>
      </c>
      <c r="B19" s="18" t="s">
        <v>47</v>
      </c>
      <c r="C19" s="18" t="s">
        <v>14</v>
      </c>
      <c r="D19" s="18">
        <v>1</v>
      </c>
      <c r="E19" s="18">
        <v>1800000</v>
      </c>
      <c r="F19" s="39">
        <f t="shared" si="1"/>
        <v>180</v>
      </c>
      <c r="G19" s="39">
        <v>180</v>
      </c>
      <c r="H19" s="39">
        <f t="shared" si="2"/>
        <v>0</v>
      </c>
      <c r="I19" s="39"/>
    </row>
    <row r="20" spans="1:10" s="4" customFormat="1" ht="27" customHeight="1" x14ac:dyDescent="0.2">
      <c r="A20" s="18">
        <v>6</v>
      </c>
      <c r="B20" s="18" t="s">
        <v>48</v>
      </c>
      <c r="C20" s="18" t="s">
        <v>31</v>
      </c>
      <c r="D20" s="18">
        <v>1</v>
      </c>
      <c r="E20" s="18">
        <v>3450000</v>
      </c>
      <c r="F20" s="39">
        <f t="shared" si="1"/>
        <v>345</v>
      </c>
      <c r="G20" s="39">
        <v>345</v>
      </c>
      <c r="H20" s="39">
        <f t="shared" si="2"/>
        <v>0</v>
      </c>
      <c r="I20" s="39"/>
    </row>
    <row r="21" spans="1:10" s="4" customFormat="1" ht="27" customHeight="1" x14ac:dyDescent="0.2">
      <c r="A21" s="18">
        <v>7</v>
      </c>
      <c r="B21" s="18" t="s">
        <v>49</v>
      </c>
      <c r="C21" s="18" t="s">
        <v>14</v>
      </c>
      <c r="D21" s="18">
        <v>1</v>
      </c>
      <c r="E21" s="18">
        <v>2100000</v>
      </c>
      <c r="F21" s="39">
        <f t="shared" si="1"/>
        <v>210</v>
      </c>
      <c r="G21" s="39">
        <v>15.3</v>
      </c>
      <c r="H21" s="39">
        <f t="shared" si="2"/>
        <v>194.7</v>
      </c>
      <c r="I21" s="39"/>
    </row>
    <row r="22" spans="1:10" s="4" customFormat="1" ht="27" customHeight="1" x14ac:dyDescent="0.2">
      <c r="A22" s="18">
        <v>8</v>
      </c>
      <c r="B22" s="18" t="s">
        <v>50</v>
      </c>
      <c r="C22" s="18" t="s">
        <v>31</v>
      </c>
      <c r="D22" s="18">
        <v>1</v>
      </c>
      <c r="E22" s="18">
        <v>1200000</v>
      </c>
      <c r="F22" s="39">
        <f t="shared" si="1"/>
        <v>120</v>
      </c>
      <c r="G22" s="39">
        <v>120</v>
      </c>
      <c r="H22" s="39">
        <f t="shared" si="2"/>
        <v>0</v>
      </c>
      <c r="I22" s="39"/>
    </row>
    <row r="23" spans="1:10" s="4" customFormat="1" ht="27" customHeight="1" x14ac:dyDescent="0.2">
      <c r="A23" s="18">
        <v>9</v>
      </c>
      <c r="B23" s="18" t="s">
        <v>51</v>
      </c>
      <c r="C23" s="18" t="s">
        <v>31</v>
      </c>
      <c r="D23" s="18">
        <v>1</v>
      </c>
      <c r="E23" s="18">
        <v>1350000</v>
      </c>
      <c r="F23" s="39">
        <f t="shared" si="1"/>
        <v>135</v>
      </c>
      <c r="G23" s="39"/>
      <c r="H23" s="39">
        <f t="shared" si="2"/>
        <v>135</v>
      </c>
      <c r="I23" s="39"/>
    </row>
    <row r="24" spans="1:10" s="4" customFormat="1" ht="27" customHeight="1" x14ac:dyDescent="0.2">
      <c r="A24" s="18">
        <v>10</v>
      </c>
      <c r="B24" s="18" t="s">
        <v>52</v>
      </c>
      <c r="C24" s="18" t="s">
        <v>31</v>
      </c>
      <c r="D24" s="18">
        <v>1</v>
      </c>
      <c r="E24" s="18">
        <v>1300000</v>
      </c>
      <c r="F24" s="39">
        <f t="shared" si="1"/>
        <v>130</v>
      </c>
      <c r="G24" s="39"/>
      <c r="H24" s="39">
        <f t="shared" si="2"/>
        <v>130</v>
      </c>
      <c r="I24" s="39"/>
    </row>
    <row r="25" spans="1:10" s="4" customFormat="1" ht="27" customHeight="1" x14ac:dyDescent="0.2">
      <c r="A25" s="18">
        <v>11</v>
      </c>
      <c r="B25" s="18" t="s">
        <v>53</v>
      </c>
      <c r="C25" s="18" t="s">
        <v>14</v>
      </c>
      <c r="D25" s="18">
        <v>1</v>
      </c>
      <c r="E25" s="18">
        <v>1800000</v>
      </c>
      <c r="F25" s="39">
        <f t="shared" si="1"/>
        <v>180</v>
      </c>
      <c r="G25" s="39"/>
      <c r="H25" s="39">
        <f t="shared" si="2"/>
        <v>180</v>
      </c>
      <c r="I25" s="39"/>
    </row>
    <row r="26" spans="1:10" s="4" customFormat="1" ht="27" customHeight="1" x14ac:dyDescent="0.2">
      <c r="A26" s="18">
        <v>12</v>
      </c>
      <c r="B26" s="18" t="s">
        <v>54</v>
      </c>
      <c r="C26" s="18" t="s">
        <v>31</v>
      </c>
      <c r="D26" s="18">
        <v>1</v>
      </c>
      <c r="E26" s="18">
        <v>2150000</v>
      </c>
      <c r="F26" s="39">
        <f t="shared" si="1"/>
        <v>215</v>
      </c>
      <c r="G26" s="39"/>
      <c r="H26" s="39">
        <f t="shared" si="2"/>
        <v>215</v>
      </c>
      <c r="I26" s="39"/>
    </row>
    <row r="27" spans="1:10" s="4" customFormat="1" ht="27" customHeight="1" x14ac:dyDescent="0.2">
      <c r="A27" s="18">
        <v>13</v>
      </c>
      <c r="B27" s="18" t="s">
        <v>55</v>
      </c>
      <c r="C27" s="18" t="s">
        <v>14</v>
      </c>
      <c r="D27" s="18">
        <v>1</v>
      </c>
      <c r="E27" s="18">
        <v>4400000</v>
      </c>
      <c r="F27" s="39">
        <f t="shared" si="1"/>
        <v>440</v>
      </c>
      <c r="G27" s="39"/>
      <c r="H27" s="39">
        <f t="shared" si="2"/>
        <v>440</v>
      </c>
      <c r="I27" s="39"/>
    </row>
    <row r="28" spans="1:10" s="4" customFormat="1" ht="27" customHeight="1" x14ac:dyDescent="0.2">
      <c r="A28" s="18">
        <v>14</v>
      </c>
      <c r="B28" s="18" t="s">
        <v>56</v>
      </c>
      <c r="C28" s="18" t="s">
        <v>31</v>
      </c>
      <c r="D28" s="18">
        <v>1</v>
      </c>
      <c r="E28" s="18">
        <v>1500000</v>
      </c>
      <c r="F28" s="39">
        <f t="shared" si="1"/>
        <v>150</v>
      </c>
      <c r="G28" s="39"/>
      <c r="H28" s="39">
        <f t="shared" si="2"/>
        <v>150</v>
      </c>
      <c r="I28" s="39"/>
    </row>
    <row r="29" spans="1:10" s="4" customFormat="1" ht="27" customHeight="1" x14ac:dyDescent="0.2">
      <c r="A29" s="18">
        <v>15</v>
      </c>
      <c r="B29" s="18" t="s">
        <v>57</v>
      </c>
      <c r="C29" s="18" t="s">
        <v>14</v>
      </c>
      <c r="D29" s="18">
        <v>1</v>
      </c>
      <c r="E29" s="18">
        <v>2200000</v>
      </c>
      <c r="F29" s="39">
        <f t="shared" si="1"/>
        <v>220</v>
      </c>
      <c r="G29" s="39"/>
      <c r="H29" s="39">
        <f t="shared" si="2"/>
        <v>220</v>
      </c>
      <c r="I29" s="39"/>
    </row>
    <row r="30" spans="1:10" s="2" customFormat="1" ht="27" customHeight="1" x14ac:dyDescent="0.2">
      <c r="A30" s="18">
        <v>16</v>
      </c>
      <c r="B30" s="18" t="s">
        <v>30</v>
      </c>
      <c r="C30" s="18" t="s">
        <v>31</v>
      </c>
      <c r="D30" s="18">
        <v>1</v>
      </c>
      <c r="E30" s="18">
        <v>720000</v>
      </c>
      <c r="F30" s="39">
        <f t="shared" si="1"/>
        <v>72</v>
      </c>
      <c r="G30" s="39"/>
      <c r="H30" s="39">
        <f t="shared" si="2"/>
        <v>72</v>
      </c>
      <c r="I30" s="39"/>
      <c r="J30" s="38"/>
    </row>
    <row r="31" spans="1:10" s="2" customFormat="1" ht="27" customHeight="1" x14ac:dyDescent="0.2">
      <c r="A31" s="18">
        <v>17</v>
      </c>
      <c r="B31" s="18" t="s">
        <v>32</v>
      </c>
      <c r="C31" s="18" t="s">
        <v>31</v>
      </c>
      <c r="D31" s="18">
        <v>1</v>
      </c>
      <c r="E31" s="18">
        <v>620000</v>
      </c>
      <c r="F31" s="39">
        <f t="shared" si="1"/>
        <v>62</v>
      </c>
      <c r="G31" s="39"/>
      <c r="H31" s="39">
        <f t="shared" si="2"/>
        <v>62</v>
      </c>
      <c r="I31" s="39"/>
      <c r="J31" s="38"/>
    </row>
    <row r="32" spans="1:10" s="2" customFormat="1" ht="27" customHeight="1" x14ac:dyDescent="0.2">
      <c r="A32" s="18">
        <v>18</v>
      </c>
      <c r="B32" s="18" t="s">
        <v>33</v>
      </c>
      <c r="C32" s="18" t="s">
        <v>31</v>
      </c>
      <c r="D32" s="18">
        <v>1</v>
      </c>
      <c r="E32" s="18">
        <v>720000</v>
      </c>
      <c r="F32" s="39">
        <f t="shared" si="1"/>
        <v>72</v>
      </c>
      <c r="G32" s="39"/>
      <c r="H32" s="39">
        <f t="shared" si="2"/>
        <v>72</v>
      </c>
      <c r="I32" s="39"/>
      <c r="J32" s="38"/>
    </row>
    <row r="33" spans="1:10" s="2" customFormat="1" ht="27" customHeight="1" x14ac:dyDescent="0.2">
      <c r="A33" s="18">
        <v>19</v>
      </c>
      <c r="B33" s="18" t="s">
        <v>34</v>
      </c>
      <c r="C33" s="18" t="s">
        <v>31</v>
      </c>
      <c r="D33" s="18">
        <v>1</v>
      </c>
      <c r="E33" s="18">
        <v>330000</v>
      </c>
      <c r="F33" s="39">
        <f t="shared" si="1"/>
        <v>33</v>
      </c>
      <c r="G33" s="39"/>
      <c r="H33" s="39">
        <f t="shared" si="2"/>
        <v>33</v>
      </c>
      <c r="I33" s="39"/>
      <c r="J33" s="38"/>
    </row>
    <row r="34" spans="1:10" s="2" customFormat="1" ht="27" customHeight="1" x14ac:dyDescent="0.2">
      <c r="A34" s="18">
        <v>20</v>
      </c>
      <c r="B34" s="18" t="s">
        <v>35</v>
      </c>
      <c r="C34" s="18" t="s">
        <v>31</v>
      </c>
      <c r="D34" s="18">
        <v>1</v>
      </c>
      <c r="E34" s="18">
        <v>370000</v>
      </c>
      <c r="F34" s="39">
        <f t="shared" si="1"/>
        <v>37</v>
      </c>
      <c r="G34" s="39"/>
      <c r="H34" s="39">
        <f t="shared" si="2"/>
        <v>37</v>
      </c>
      <c r="I34" s="39"/>
      <c r="J34" s="38"/>
    </row>
    <row r="35" spans="1:10" s="2" customFormat="1" ht="27" customHeight="1" x14ac:dyDescent="0.2">
      <c r="A35" s="18">
        <v>21</v>
      </c>
      <c r="B35" s="18" t="s">
        <v>36</v>
      </c>
      <c r="C35" s="18" t="s">
        <v>31</v>
      </c>
      <c r="D35" s="18">
        <v>1</v>
      </c>
      <c r="E35" s="18">
        <v>420000</v>
      </c>
      <c r="F35" s="39">
        <f t="shared" si="1"/>
        <v>42</v>
      </c>
      <c r="G35" s="39"/>
      <c r="H35" s="39">
        <f t="shared" si="2"/>
        <v>42</v>
      </c>
      <c r="I35" s="39"/>
      <c r="J35" s="38"/>
    </row>
    <row r="36" spans="1:10" s="2" customFormat="1" ht="27" customHeight="1" x14ac:dyDescent="0.2">
      <c r="A36" s="18">
        <v>22</v>
      </c>
      <c r="B36" s="18" t="s">
        <v>37</v>
      </c>
      <c r="C36" s="18" t="s">
        <v>31</v>
      </c>
      <c r="D36" s="18">
        <v>1</v>
      </c>
      <c r="E36" s="18">
        <v>280000</v>
      </c>
      <c r="F36" s="39">
        <f t="shared" si="1"/>
        <v>28</v>
      </c>
      <c r="G36" s="39"/>
      <c r="H36" s="39">
        <f t="shared" si="2"/>
        <v>28</v>
      </c>
      <c r="I36" s="39"/>
      <c r="J36" s="38"/>
    </row>
    <row r="37" spans="1:10" s="2" customFormat="1" ht="27" customHeight="1" x14ac:dyDescent="0.2">
      <c r="A37" s="18">
        <v>23</v>
      </c>
      <c r="B37" s="18" t="s">
        <v>38</v>
      </c>
      <c r="C37" s="18" t="s">
        <v>23</v>
      </c>
      <c r="D37" s="18">
        <v>44672</v>
      </c>
      <c r="E37" s="18">
        <v>55</v>
      </c>
      <c r="F37" s="39">
        <v>246</v>
      </c>
      <c r="G37" s="39">
        <v>246</v>
      </c>
      <c r="H37" s="39">
        <f t="shared" si="2"/>
        <v>0</v>
      </c>
      <c r="I37" s="39"/>
      <c r="J37" s="38"/>
    </row>
    <row r="38" spans="1:10" s="2" customFormat="1" ht="27" customHeight="1" x14ac:dyDescent="0.2">
      <c r="A38" s="18">
        <v>24</v>
      </c>
      <c r="B38" s="18" t="s">
        <v>39</v>
      </c>
      <c r="C38" s="18" t="s">
        <v>23</v>
      </c>
      <c r="D38" s="18">
        <v>44672</v>
      </c>
      <c r="E38" s="18">
        <v>78</v>
      </c>
      <c r="F38" s="39">
        <f>ROUND(D38*E38/10000,0)</f>
        <v>348</v>
      </c>
      <c r="G38" s="39"/>
      <c r="H38" s="39">
        <f t="shared" si="2"/>
        <v>348</v>
      </c>
      <c r="I38" s="39"/>
      <c r="J38" s="38"/>
    </row>
    <row r="39" spans="1:10" s="2" customFormat="1" ht="27" customHeight="1" x14ac:dyDescent="0.2">
      <c r="A39" s="18">
        <v>25</v>
      </c>
      <c r="B39" s="18" t="s">
        <v>40</v>
      </c>
      <c r="C39" s="18" t="s">
        <v>41</v>
      </c>
      <c r="D39" s="18">
        <v>5</v>
      </c>
      <c r="E39" s="18">
        <v>24000</v>
      </c>
      <c r="F39" s="39">
        <f t="shared" si="1"/>
        <v>12</v>
      </c>
      <c r="G39" s="20"/>
      <c r="H39" s="39">
        <f t="shared" si="2"/>
        <v>12</v>
      </c>
      <c r="I39" s="20"/>
      <c r="J39" s="38"/>
    </row>
    <row r="40" spans="1:10" s="2" customFormat="1" ht="27" customHeight="1" x14ac:dyDescent="0.2">
      <c r="A40" s="18"/>
      <c r="B40" s="14" t="s">
        <v>15</v>
      </c>
      <c r="C40" s="18"/>
      <c r="D40" s="18"/>
      <c r="E40" s="18"/>
      <c r="F40" s="30">
        <f>SUM(F15:F39)</f>
        <v>10163</v>
      </c>
      <c r="G40" s="20"/>
      <c r="H40" s="20"/>
      <c r="I40" s="20"/>
      <c r="J40" s="38"/>
    </row>
    <row r="41" spans="1:10" s="2" customFormat="1" ht="27" customHeight="1" x14ac:dyDescent="0.2">
      <c r="A41" s="14" t="s">
        <v>18</v>
      </c>
      <c r="B41" s="14" t="s">
        <v>19</v>
      </c>
      <c r="C41" s="12"/>
      <c r="D41" s="12"/>
      <c r="E41" s="12"/>
      <c r="F41" s="17"/>
      <c r="G41" s="27"/>
      <c r="H41" s="17"/>
      <c r="I41" s="25"/>
    </row>
    <row r="42" spans="1:10" s="2" customFormat="1" ht="73.5" customHeight="1" x14ac:dyDescent="0.2">
      <c r="A42" s="18">
        <v>1</v>
      </c>
      <c r="B42" s="28" t="s">
        <v>58</v>
      </c>
      <c r="C42" s="18" t="s">
        <v>13</v>
      </c>
      <c r="D42" s="18">
        <v>1</v>
      </c>
      <c r="E42" s="12"/>
      <c r="F42" s="26">
        <v>400</v>
      </c>
      <c r="G42" s="27"/>
      <c r="H42" s="29">
        <v>400</v>
      </c>
      <c r="I42" s="25"/>
    </row>
    <row r="43" spans="1:10" s="2" customFormat="1" ht="25.5" customHeight="1" x14ac:dyDescent="0.2">
      <c r="A43" s="18"/>
      <c r="B43" s="12" t="s">
        <v>15</v>
      </c>
      <c r="C43" s="14"/>
      <c r="D43" s="14"/>
      <c r="E43" s="30"/>
      <c r="F43" s="31">
        <f>F42</f>
        <v>400</v>
      </c>
      <c r="G43" s="27"/>
      <c r="H43" s="17"/>
      <c r="I43" s="25"/>
    </row>
    <row r="44" spans="1:10" s="2" customFormat="1" ht="25.5" customHeight="1" x14ac:dyDescent="0.2">
      <c r="A44" s="12"/>
      <c r="B44" s="32" t="s">
        <v>20</v>
      </c>
      <c r="C44" s="32"/>
      <c r="D44" s="32"/>
      <c r="E44" s="32"/>
      <c r="F44" s="33">
        <f>F13+F40+F43</f>
        <v>13461</v>
      </c>
      <c r="G44" s="31">
        <f>SUM(G6:G43)</f>
        <v>4918.3</v>
      </c>
      <c r="H44" s="31">
        <f>SUM(H6:H43)</f>
        <v>8542.7000000000007</v>
      </c>
      <c r="I44" s="27"/>
    </row>
    <row r="46" spans="1:10" x14ac:dyDescent="0.2">
      <c r="G46" s="34"/>
      <c r="H46" s="35"/>
    </row>
  </sheetData>
  <mergeCells count="3">
    <mergeCell ref="A1:B1"/>
    <mergeCell ref="A2:I2"/>
    <mergeCell ref="H3:I3"/>
  </mergeCells>
  <phoneticPr fontId="37" type="noConversion"/>
  <printOptions horizontalCentered="1"/>
  <pageMargins left="0.70866141732283505" right="0.70866141732283505" top="0.74803149606299202" bottom="0.74803149606299202" header="0.31496062992126" footer="0.31496062992126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总投资估算</vt:lpstr>
      <vt:lpstr>总投资估算!Print_Area</vt:lpstr>
      <vt:lpstr>总投资估算!Print_Titles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冰倩 刘</cp:lastModifiedBy>
  <cp:lastPrinted>2024-09-18T03:37:00Z</cp:lastPrinted>
  <dcterms:created xsi:type="dcterms:W3CDTF">2015-06-05T18:17:00Z</dcterms:created>
  <dcterms:modified xsi:type="dcterms:W3CDTF">2025-02-10T01:27:49Z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DCE7B7BE92214AE78766944933B1B489_13</vt:lpwstr>
  </property>
</Properties>
</file>