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书院镇李雪村（精品村）" sheetId="4" r:id="rId1"/>
  </sheets>
  <definedNames>
    <definedName name="_xlnm._FilterDatabase" localSheetId="0" hidden="1">'书院镇李雪村（精品村）'!$A$1:$M$14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<sst xmlns="http://schemas.openxmlformats.org/spreadsheetml/2006/main" count="64" uniqueCount="57">
  <si>
    <t>2024-2025年度书院镇李雪村和美乡村建设项目一村一表（精品村）</t>
  </si>
  <si>
    <t>村域面积（平方公里）</t>
  </si>
  <si>
    <t>队组总数</t>
  </si>
  <si>
    <t>农户数（户）</t>
  </si>
  <si>
    <t>庭院数（户）</t>
  </si>
  <si>
    <t>备注
（涉及市区条线的资金，需注明资金来源哪个部门和什么项目）</t>
  </si>
  <si>
    <t>和美乡村区级奖补上限（万元）</t>
  </si>
  <si>
    <t>区级预算计划（万元）</t>
  </si>
  <si>
    <t>镇级预算计划（万元）</t>
  </si>
  <si>
    <t xml:space="preserve">类别                  </t>
  </si>
  <si>
    <t xml:space="preserve">具体分类                                                     </t>
  </si>
  <si>
    <t>序号</t>
  </si>
  <si>
    <t>项目名称</t>
  </si>
  <si>
    <t xml:space="preserve">具体建设内容（所在队组、迄止范围、建设规模与内容）                                   </t>
  </si>
  <si>
    <t>工程总量</t>
  </si>
  <si>
    <t>计划资金投入（万元）</t>
  </si>
  <si>
    <t>时间节点</t>
  </si>
  <si>
    <t xml:space="preserve">总计                </t>
  </si>
  <si>
    <t>其中</t>
  </si>
  <si>
    <t>计划开工时间</t>
  </si>
  <si>
    <t>计划完工时间</t>
  </si>
  <si>
    <t xml:space="preserve">市区
条线          </t>
  </si>
  <si>
    <t xml:space="preserve">镇           </t>
  </si>
  <si>
    <t xml:space="preserve">村集体
及村民    </t>
  </si>
  <si>
    <t xml:space="preserve">社会
资本         </t>
  </si>
  <si>
    <t>乡村公共基础设施建设</t>
  </si>
  <si>
    <t xml:space="preserve">公用设施建设                    </t>
  </si>
  <si>
    <t>雪南南路(石家港-二久港)道路污水管维修</t>
  </si>
  <si>
    <t>雪南南路(石家港-二久港)段新建污水管道、检查井、路面修复等。对沿线约40户农户生活污水进行污水纳管。建安费305.03万</t>
  </si>
  <si>
    <t>1.2km</t>
  </si>
  <si>
    <t>区农业农村委和美乡村项目</t>
  </si>
  <si>
    <t>石家港路(老芦公路-黄沙港)道路污水管维修改造</t>
  </si>
  <si>
    <t>石家港路(老芦公路-黄沙港)段新建污水管道、检查井、路面修复等。建安费277.21万</t>
  </si>
  <si>
    <t>2.6km</t>
  </si>
  <si>
    <t>公服中心（站点）建设</t>
  </si>
  <si>
    <t>故居微公园、村委会公共设施提升</t>
  </si>
  <si>
    <t>故居微公园（家训广场）环境提升，烘托李雪村故居红色氛围。村委会打造电瓶车充电雨棚和补充绿化、方便村民公共区域电瓶车充电。老年活动室整修</t>
  </si>
  <si>
    <t xml:space="preserve">3个/                363平方米                                       </t>
  </si>
  <si>
    <t>创市级美丽乡村</t>
  </si>
  <si>
    <t>生态环境和风貌提升</t>
  </si>
  <si>
    <t>绿化造林</t>
  </si>
  <si>
    <t>生态微公园</t>
  </si>
  <si>
    <t>打造雪舟路新书路生态微公园，增加公益林绿化，家训标牌，排水系统等。</t>
  </si>
  <si>
    <t>6794平方米</t>
  </si>
  <si>
    <t xml:space="preserve">公共空间建设           </t>
  </si>
  <si>
    <t>公共景观节点建设</t>
  </si>
  <si>
    <t>美化村庄入口、奇异莓基地周边环境提升、石家港路北 宅院前花坛修葺、打造千亩良田和稻香童年景墙、居委会街边公园提升、沿路绿化提升、指示牌专项设计21个</t>
  </si>
  <si>
    <t>9处</t>
  </si>
  <si>
    <t>美丽庭院及“小三园”建设</t>
  </si>
  <si>
    <t>“小三园”巩固提升</t>
  </si>
  <si>
    <t>小三园打造，包括小公园水泥路重修，设施换新，宅前屋后整理，增加仿竹围栏。24组8户，18组12户，23组20户，19组8户，1组9户，4组20户，6组11户。</t>
  </si>
  <si>
    <t>88户</t>
  </si>
  <si>
    <t>农宅风貌提升</t>
  </si>
  <si>
    <t>外立面提升，有河岸建筑外立面，围墙维修和涂刷。24组4户，18组8户，23组2户，4组7户，6组4户。</t>
  </si>
  <si>
    <t>25幢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</si>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</sst>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7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3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center" vertical="center"/>
      <protection locked="0"/>
    </xf>
    <xf numFmtId="0" fontId="4" fillId="0" borderId="5" xfId="49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176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2" xfId="49" applyNumberFormat="1" applyFont="1" applyFill="1" applyBorder="1" applyAlignment="1" applyProtection="1">
      <alignment horizontal="center" vertical="center"/>
      <protection locked="0"/>
    </xf>
    <xf numFmtId="176" fontId="4" fillId="0" borderId="4" xfId="49" applyNumberFormat="1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>
      <alignment vertical="center"/>
    </xf>
    <xf numFmtId="0" fontId="6" fillId="0" borderId="1" xfId="0" applyFont="1" applyBorder="1" applyProtection="1">
      <alignment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tabSelected="1" zoomScale="115" zoomScaleNormal="115" workbookViewId="0">
      <pane xSplit="1" ySplit="6" topLeftCell="B12" activePane="bottomRight" state="frozen"/>
      <selection/>
      <selection pane="topRight"/>
      <selection pane="bottomLeft"/>
      <selection pane="bottomRight" activeCell="H13" sqref="H13"/>
    </sheetView>
  </sheetViews>
  <sheetFormatPr defaultColWidth="8.62962962962963" defaultRowHeight="14.4"/>
  <cols>
    <col min="1" max="1" width="5.75" style="3" customWidth="1"/>
    <col min="2" max="2" width="13.25" style="3" customWidth="1"/>
    <col min="3" max="3" width="6.12962962962963" style="3" customWidth="1"/>
    <col min="4" max="4" width="10.1296296296296" style="3" customWidth="1"/>
    <col min="5" max="5" width="28.25" style="3" customWidth="1"/>
    <col min="6" max="6" width="8.25" style="3" customWidth="1"/>
    <col min="7" max="7" width="6.07407407407407" style="3" customWidth="1"/>
    <col min="8" max="8" width="8.78703703703704" style="3" customWidth="1"/>
    <col min="9" max="9" width="6.62962962962963" style="3" customWidth="1"/>
    <col min="10" max="10" width="8.69444444444444" style="3" customWidth="1"/>
    <col min="11" max="11" width="7.25" style="3" customWidth="1"/>
    <col min="12" max="12" width="9.25" style="3" customWidth="1"/>
    <col min="13" max="13" width="9.35185185185185" style="3" customWidth="1"/>
    <col min="14" max="14" width="13.7962962962963" style="3" customWidth="1"/>
    <col min="15" max="16384" width="8.62962962962963" style="3"/>
  </cols>
  <sheetData>
    <row r="1" ht="33.95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7.95" customHeight="1" spans="1:14">
      <c r="A2" s="5" t="s">
        <v>1</v>
      </c>
      <c r="B2" s="5"/>
      <c r="C2" s="5"/>
      <c r="D2" s="6">
        <v>4.34</v>
      </c>
      <c r="E2" s="5" t="s">
        <v>2</v>
      </c>
      <c r="F2" s="6">
        <v>24</v>
      </c>
      <c r="G2" s="5" t="s">
        <v>3</v>
      </c>
      <c r="H2" s="5"/>
      <c r="I2" s="6">
        <v>1936</v>
      </c>
      <c r="J2" s="5" t="s">
        <v>4</v>
      </c>
      <c r="K2" s="5"/>
      <c r="L2" s="6">
        <v>1126</v>
      </c>
      <c r="M2" s="6"/>
      <c r="N2" s="16" t="s">
        <v>5</v>
      </c>
    </row>
    <row r="3" s="1" customFormat="1" ht="29.1" customHeight="1" spans="1:14">
      <c r="A3" s="7" t="s">
        <v>6</v>
      </c>
      <c r="B3" s="8"/>
      <c r="C3" s="9"/>
      <c r="D3" s="6">
        <v>400</v>
      </c>
      <c r="E3" s="5" t="s">
        <v>7</v>
      </c>
      <c r="F3" s="10">
        <v>400</v>
      </c>
      <c r="G3" s="7" t="s">
        <v>8</v>
      </c>
      <c r="H3" s="8"/>
      <c r="I3" s="8"/>
      <c r="J3" s="8"/>
      <c r="K3" s="9"/>
      <c r="L3" s="33">
        <f>G14-F3</f>
        <v>578.91781</v>
      </c>
      <c r="M3" s="34"/>
      <c r="N3" s="16"/>
    </row>
    <row r="4" ht="27.95" customHeight="1" spans="1:14">
      <c r="A4" s="11" t="s">
        <v>9</v>
      </c>
      <c r="B4" s="11" t="s">
        <v>10</v>
      </c>
      <c r="C4" s="11" t="s">
        <v>11</v>
      </c>
      <c r="D4" s="11" t="s">
        <v>12</v>
      </c>
      <c r="E4" s="11" t="s">
        <v>13</v>
      </c>
      <c r="F4" s="12" t="s">
        <v>14</v>
      </c>
      <c r="G4" s="13" t="s">
        <v>15</v>
      </c>
      <c r="H4" s="13"/>
      <c r="I4" s="13"/>
      <c r="J4" s="13"/>
      <c r="K4" s="13"/>
      <c r="L4" s="16" t="s">
        <v>16</v>
      </c>
      <c r="M4" s="16"/>
      <c r="N4" s="16"/>
    </row>
    <row r="5" ht="23.25" customHeight="1" spans="1:14">
      <c r="A5" s="11"/>
      <c r="B5" s="11"/>
      <c r="C5" s="11"/>
      <c r="D5" s="11"/>
      <c r="E5" s="11"/>
      <c r="F5" s="14"/>
      <c r="G5" s="11" t="s">
        <v>17</v>
      </c>
      <c r="H5" s="13" t="s">
        <v>18</v>
      </c>
      <c r="I5" s="13"/>
      <c r="J5" s="13"/>
      <c r="K5" s="13"/>
      <c r="L5" s="16" t="s">
        <v>19</v>
      </c>
      <c r="M5" s="16" t="s">
        <v>20</v>
      </c>
      <c r="N5" s="16"/>
    </row>
    <row r="6" ht="37" customHeight="1" spans="1:14">
      <c r="A6" s="11"/>
      <c r="B6" s="11"/>
      <c r="C6" s="11"/>
      <c r="D6" s="11"/>
      <c r="E6" s="11"/>
      <c r="F6" s="15"/>
      <c r="G6" s="11"/>
      <c r="H6" s="16" t="s">
        <v>21</v>
      </c>
      <c r="I6" s="16" t="s">
        <v>22</v>
      </c>
      <c r="J6" s="16" t="s">
        <v>23</v>
      </c>
      <c r="K6" s="16" t="s">
        <v>24</v>
      </c>
      <c r="L6" s="16"/>
      <c r="M6" s="16"/>
      <c r="N6" s="16"/>
    </row>
    <row r="7" customFormat="1" ht="78" spans="1:14">
      <c r="A7" s="17" t="s">
        <v>25</v>
      </c>
      <c r="B7" s="18" t="s">
        <v>26</v>
      </c>
      <c r="C7" s="19">
        <v>1</v>
      </c>
      <c r="D7" s="19" t="s">
        <v>27</v>
      </c>
      <c r="E7" s="20" t="s">
        <v>28</v>
      </c>
      <c r="F7" s="21" t="s">
        <v>29</v>
      </c>
      <c r="G7" s="22">
        <f>I7</f>
        <v>340.16</v>
      </c>
      <c r="H7" s="16"/>
      <c r="I7" s="35">
        <v>340.16</v>
      </c>
      <c r="J7" s="16"/>
      <c r="K7" s="16"/>
      <c r="L7" s="36">
        <v>2024.08</v>
      </c>
      <c r="M7" s="36">
        <v>2024.11</v>
      </c>
      <c r="N7" s="37" t="s">
        <v>30</v>
      </c>
    </row>
    <row r="8" customFormat="1" ht="93.6" spans="1:14">
      <c r="A8" s="17"/>
      <c r="B8" s="23"/>
      <c r="C8" s="19">
        <v>2</v>
      </c>
      <c r="D8" s="19" t="s">
        <v>31</v>
      </c>
      <c r="E8" s="20" t="s">
        <v>32</v>
      </c>
      <c r="F8" s="21" t="s">
        <v>33</v>
      </c>
      <c r="G8" s="22">
        <f>I8</f>
        <v>309.34</v>
      </c>
      <c r="H8" s="19"/>
      <c r="I8" s="22">
        <v>309.34</v>
      </c>
      <c r="J8" s="19"/>
      <c r="K8" s="19"/>
      <c r="L8" s="36">
        <v>2024.08</v>
      </c>
      <c r="M8" s="36">
        <v>2024.11</v>
      </c>
      <c r="N8" s="37" t="s">
        <v>30</v>
      </c>
    </row>
    <row r="9" customFormat="1" ht="93.6" spans="1:14">
      <c r="A9" s="17"/>
      <c r="B9" s="24" t="s">
        <v>34</v>
      </c>
      <c r="C9" s="25">
        <v>3</v>
      </c>
      <c r="D9" s="25" t="s">
        <v>35</v>
      </c>
      <c r="E9" s="26" t="s">
        <v>36</v>
      </c>
      <c r="F9" s="25" t="s">
        <v>37</v>
      </c>
      <c r="G9" s="27">
        <f>SUM(H9:K9)</f>
        <v>20.08125</v>
      </c>
      <c r="H9" s="25"/>
      <c r="I9" s="27">
        <f>17.85*1.125</f>
        <v>20.08125</v>
      </c>
      <c r="J9" s="25"/>
      <c r="K9" s="25"/>
      <c r="L9" s="25">
        <v>2024.09</v>
      </c>
      <c r="M9" s="25">
        <v>2024.11</v>
      </c>
      <c r="N9" s="37" t="s">
        <v>38</v>
      </c>
    </row>
    <row r="10" customFormat="1" ht="56" customHeight="1" spans="1:14">
      <c r="A10" s="28" t="s">
        <v>39</v>
      </c>
      <c r="B10" s="25" t="s">
        <v>40</v>
      </c>
      <c r="C10" s="25">
        <v>4</v>
      </c>
      <c r="D10" s="25" t="s">
        <v>41</v>
      </c>
      <c r="E10" s="26" t="s">
        <v>42</v>
      </c>
      <c r="F10" s="25" t="s">
        <v>43</v>
      </c>
      <c r="G10" s="27">
        <f>SUM(H10:K10)</f>
        <v>82.71516</v>
      </c>
      <c r="H10" s="25"/>
      <c r="I10" s="27">
        <f>73.59*1.124</f>
        <v>82.71516</v>
      </c>
      <c r="J10" s="25"/>
      <c r="K10" s="25"/>
      <c r="L10" s="25">
        <v>2024.09</v>
      </c>
      <c r="M10" s="25">
        <v>2024.11</v>
      </c>
      <c r="N10" s="37" t="s">
        <v>38</v>
      </c>
    </row>
    <row r="11" customFormat="1" ht="106" customHeight="1" spans="1:14">
      <c r="A11" s="29"/>
      <c r="B11" s="25" t="s">
        <v>44</v>
      </c>
      <c r="C11" s="25">
        <v>5</v>
      </c>
      <c r="D11" s="25" t="s">
        <v>45</v>
      </c>
      <c r="E11" s="26" t="s">
        <v>46</v>
      </c>
      <c r="F11" s="25" t="s">
        <v>47</v>
      </c>
      <c r="G11" s="27">
        <f>SUM(H11:K11)</f>
        <v>180.3538</v>
      </c>
      <c r="H11" s="25"/>
      <c r="I11" s="27">
        <f>160.6*1.123</f>
        <v>180.3538</v>
      </c>
      <c r="J11" s="25"/>
      <c r="K11" s="25"/>
      <c r="L11" s="25">
        <v>2024.09</v>
      </c>
      <c r="M11" s="25">
        <v>2024.11</v>
      </c>
      <c r="N11" s="37" t="s">
        <v>38</v>
      </c>
    </row>
    <row r="12" customFormat="1" ht="103" customHeight="1" spans="1:14">
      <c r="A12" s="29"/>
      <c r="B12" s="25" t="s">
        <v>48</v>
      </c>
      <c r="C12" s="25">
        <v>6</v>
      </c>
      <c r="D12" s="20" t="s">
        <v>49</v>
      </c>
      <c r="E12" s="26" t="s">
        <v>50</v>
      </c>
      <c r="F12" s="25" t="s">
        <v>51</v>
      </c>
      <c r="G12" s="27">
        <f>SUM(H12:K12)</f>
        <v>29.46752</v>
      </c>
      <c r="H12" s="25"/>
      <c r="I12" s="27">
        <f>26.24*1.123</f>
        <v>29.46752</v>
      </c>
      <c r="J12" s="25"/>
      <c r="K12" s="25"/>
      <c r="L12" s="25">
        <v>2024.09</v>
      </c>
      <c r="M12" s="25">
        <v>2024.11</v>
      </c>
      <c r="N12" s="37" t="s">
        <v>38</v>
      </c>
    </row>
    <row r="13" customFormat="1" ht="68" customHeight="1" spans="1:17">
      <c r="A13" s="29"/>
      <c r="B13" s="25" t="s">
        <v>52</v>
      </c>
      <c r="C13" s="25">
        <v>7</v>
      </c>
      <c r="D13" s="25" t="s">
        <v>52</v>
      </c>
      <c r="E13" s="26" t="s">
        <v>53</v>
      </c>
      <c r="F13" s="25" t="s">
        <v>54</v>
      </c>
      <c r="G13" s="27">
        <f>SUM(H13:K13)</f>
        <v>16.80008</v>
      </c>
      <c r="H13" s="25"/>
      <c r="I13" s="27">
        <f>14.96*1.123</f>
        <v>16.80008</v>
      </c>
      <c r="J13" s="25"/>
      <c r="K13" s="25"/>
      <c r="L13" s="25">
        <v>2024.09</v>
      </c>
      <c r="M13" s="25">
        <v>2024.11</v>
      </c>
      <c r="N13" s="37" t="s">
        <v>38</v>
      </c>
      <c r="O13" s="38"/>
      <c r="P13" s="38"/>
      <c r="Q13" s="38"/>
    </row>
    <row r="14" s="2" customFormat="1" ht="30.95" customHeight="1" spans="1:14">
      <c r="A14" s="30"/>
      <c r="B14" s="11" t="s">
        <v>55</v>
      </c>
      <c r="C14" s="11"/>
      <c r="D14" s="11" t="s">
        <v>56</v>
      </c>
      <c r="E14" s="31"/>
      <c r="F14" s="11" t="s">
        <v>56</v>
      </c>
      <c r="G14" s="32">
        <f>SUM(G7:G13)</f>
        <v>978.91781</v>
      </c>
      <c r="H14" s="11">
        <f>SUM(H9:H13)</f>
        <v>0</v>
      </c>
      <c r="I14" s="32">
        <f>SUM(I7:I13)</f>
        <v>978.91781</v>
      </c>
      <c r="J14" s="11">
        <v>0</v>
      </c>
      <c r="K14" s="11">
        <f>SUM(K9:K13)</f>
        <v>0</v>
      </c>
      <c r="L14" s="31"/>
      <c r="M14" s="31"/>
      <c r="N14" s="39"/>
    </row>
  </sheetData>
  <mergeCells count="24">
    <mergeCell ref="A1:N1"/>
    <mergeCell ref="A2:C2"/>
    <mergeCell ref="G2:H2"/>
    <mergeCell ref="J2:K2"/>
    <mergeCell ref="L2:M2"/>
    <mergeCell ref="A3:C3"/>
    <mergeCell ref="G3:K3"/>
    <mergeCell ref="L3:M3"/>
    <mergeCell ref="G4:K4"/>
    <mergeCell ref="L4:M4"/>
    <mergeCell ref="H5:K5"/>
    <mergeCell ref="A4:A6"/>
    <mergeCell ref="A7:A9"/>
    <mergeCell ref="A10:A13"/>
    <mergeCell ref="B4:B6"/>
    <mergeCell ref="B7:B8"/>
    <mergeCell ref="C4:C6"/>
    <mergeCell ref="D4:D6"/>
    <mergeCell ref="E4:E6"/>
    <mergeCell ref="F4:F6"/>
    <mergeCell ref="G5:G6"/>
    <mergeCell ref="L5:L6"/>
    <mergeCell ref="M5:M6"/>
    <mergeCell ref="N2:N6"/>
  </mergeCells>
  <pageMargins left="0.747916666666667" right="0.118055555555556" top="0.75" bottom="0.550694444444444" header="0.298611111111111" footer="0.298611111111111"/>
  <pageSetup paperSize="9" scale="6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书院镇李雪村（精品村）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汪琦</dc:creator>
  <cp:lastModifiedBy>lenovo</cp:lastModifiedBy>
  <dcterms:created xsi:type="dcterms:W3CDTF">2020-06-13T07:17:00Z</dcterms:created>
  <cp:lastPrinted>2024-09-14T09:33:00Z</cp:lastPrinted>
  <dcterms:modified xsi:type="dcterms:W3CDTF">2024-12-27T07:20:54Z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6AFD201333444A20A1BEA6D150A69A72_13</vt:lpwstr>
  </property>
</Properties>
</file>