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00"/>
  </bookViews>
  <sheets>
    <sheet name="Sheet1"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<sst xmlns="http://schemas.openxmlformats.org/spreadsheetml/2006/main" count="76" uniqueCount="64">
  <si>
    <t>2024年南码头路街道“精品城区”专项包项目(第二批）清单</t>
  </si>
  <si>
    <t>序号</t>
  </si>
  <si>
    <t>项目名称</t>
  </si>
  <si>
    <t>具体地址</t>
  </si>
  <si>
    <t>项目类型</t>
  </si>
  <si>
    <t>总投资估算(万元)</t>
  </si>
  <si>
    <t>主要内容</t>
  </si>
  <si>
    <t>一</t>
  </si>
  <si>
    <t>景观道路提升项目</t>
  </si>
  <si>
    <t>东三里桥路、西三里桥路道路改造提升项目</t>
  </si>
  <si>
    <t>东三里桥路（杨高南路至南码头路）
西三里桥路（南码头路至世博村路）</t>
  </si>
  <si>
    <t>实施道路两侧店招改造、立面整新、绿化美化、城市家具添置、景观灯光设置、地面铺装美化等内容，结合儿童友好、适老化改造、无障碍设施、宣传文化氛围等要求。</t>
  </si>
  <si>
    <t>临沂路、华丰路、沂南路、齐恒路、齐河路、昌里东路道路改造提升项目</t>
  </si>
  <si>
    <t>临沂路（龙阳路至东方路）
华丰路（临沂路至雪野路）
沂南路（胶南路至雪野路）
齐恒路（吟风公园至齐河路）
齐河路（杨高南路至中汾泾）
昌里东路（浦三路至中汾泾）
东方路、浦东南路接续慢行步道</t>
  </si>
  <si>
    <t>绿化景观的提升（绿化种植、园路铺设、休憩设施新建、儿童活动设施新建、老年活动设施新建等）；夜景照明的增加；公共设施的补充与更换（树篦子、市政绿化带侧石、人行道铺装、箱体美化等）；店招店牌改造；建筑立面的部分更新；围墙立面的整体打造。</t>
  </si>
  <si>
    <t>二</t>
  </si>
  <si>
    <t>特色空间塑造项目</t>
  </si>
  <si>
    <t>浦杨·无界鸣集花园建设项目</t>
  </si>
  <si>
    <t xml:space="preserve">
浦杨公园（浦三路杨高南路口）
</t>
  </si>
  <si>
    <t>实施绿化提升、绿化补种、休憩设施安装、健身设施安装、游乐设施安装、地面铺装美化、便民非机动车停、充电设施设置、景观泛光照明设置等内容。</t>
  </si>
  <si>
    <t>莲·里运动微空间建设项目</t>
  </si>
  <si>
    <t>体育公园（浦三路601弄通道东侧）</t>
  </si>
  <si>
    <t>实施绿化提升、绿化补种、休憩设施安装、健身设施安装、游乐设施安装、地面铺装美化、景观泛光照明设置等内容。</t>
  </si>
  <si>
    <t>双拥“聚”场花园建设项目</t>
  </si>
  <si>
    <t>东三绿地（塘南路东侧）</t>
  </si>
  <si>
    <t>南码头社区乐活甲板景观绿地建设项目</t>
  </si>
  <si>
    <t>东方卫视地下地车库屋顶绿化
东盛居民区公共活动空间</t>
  </si>
  <si>
    <t>对现有甲板上方绿化及水景范围梳理并优化提升；对现有甲板上方铺地范围及行走流线梳理并优化提升；结合周边市民需求，增设儿童游乐、科普教育、宠物天地、镜园等功能场所；添置景观座椅、旋转楼梯、滑梯、草坪坡道、沙坑等景观小品；增加景观夜间照明；对防护栏杆高度及样式更新；对入口处的铺地进行调整并增加景观花坛。</t>
  </si>
  <si>
    <t>东盛“七巧园”建设项目</t>
  </si>
  <si>
    <t>对现有绿化及铺地范围梳理并优化提升；结合周边市民需求，增设2处半场篮球场、环曲园、七巧园及游廊等活动场所；对建筑外立面及门窗进行形象优化提升；对院区外围墙进行更新改善，同时增加景观夜间照明系统。</t>
  </si>
  <si>
    <t>璟尚社区服务空间建设项目</t>
  </si>
  <si>
    <t xml:space="preserve">浦东南路3550号2幢104、106、206、208、302
雪野路738弄3幢7号101、102、103
雪野路738弄5幢13号101、102
</t>
  </si>
  <si>
    <t>结合周边居民实际需求，对共建配套用房进行建设赋能。优化室内装饰、增加照明电气消防空间等设备、增加外立面LOGO墙、地面铺装美化等内容。</t>
  </si>
  <si>
    <t>左邻右舍-南码头居民区邻里空间建设项目</t>
  </si>
  <si>
    <t xml:space="preserve">浦三路702弄1号楼底楼（六里一东丽苑活动室）
绿洲小区58号（六里二活动室）
西三里桥路8弄13号（西三活动室）
临沂路98号39单元（东方蓝天苑）
浦三路12弄2号（临沂二村高层）
临沂路339弄1号103室旁（华丰新苑）
</t>
  </si>
  <si>
    <t>优化室内装饰，改善水电排管、地面铺装美化，增加外立面LOGO墙等内容。</t>
  </si>
  <si>
    <t>璟博滨江社区运动中心建设项目</t>
  </si>
  <si>
    <t>东三里桥路183号5幢183弄27号2层</t>
  </si>
  <si>
    <t>围绕周围社区居民对于各类体育健身运动的需求，以璟博滨江社区为中心辐射到周围社区区域，通过运动健身这一共同语言，加强了社区与居民、社区与社区之间的相互联系，也提高了市民的体育素养。如家般的社区休闲会客厅、共享健身房、操舞教室、儿童游乐区等的功能性设置，不仅满足社区周围各类人群对于运动、健康日益增长的需求，同时也促进社区居民们之间的交流与联系，共同营造健康、和谐、充满人文关怀的社会生活环境。</t>
  </si>
  <si>
    <t>三</t>
  </si>
  <si>
    <t>韧性城市建设项目</t>
  </si>
  <si>
    <t>老旧高层消防设施改造项目</t>
  </si>
  <si>
    <t>浦三路12弄2号、6号大楼</t>
  </si>
  <si>
    <t>完善高层住宅楼层标识，在室外消火栓、水泵接合器、消防水泵房处张贴警示标识。在消防车通道处路口路面施划禁停标线，在消防登高场地、消防车通道等处设置警示标牌。要结合实际完善管道井防火封堵，增配火灾报警、简易喷淋、疏散指示标志，应急照明等消防设施设备。要视情况安装带有无线通信功能的独立式感烟火灾探测报警器等各类智慧消防及物联网系统等。</t>
  </si>
  <si>
    <t>预设消防供水系统建设项目</t>
  </si>
  <si>
    <t>浦三路635弄、637弄
临沂六村
浦三路786弄（轻工六里）
杨高南路2030弄（建业新村）</t>
  </si>
  <si>
    <t>为贯彻落实《浦东新区街道整体提升打造精品城区专项行动计划（2022-2025》，南码头路街道计划对辖区范围内，小区消防设施设备等进行修缮。主要改造内容为对（临沂六村、浦三路635弄、637弄、六里轻工小区、建业新村） 要求设置消防供水管道、供水口、取水口、室外消火栓、控制阀门等设施。以技术手段解决老旧小区的灭火救援难题。预设消防系统建成后，能够极大缩短火灾扑救的时间，从而更好的保障社区居民的生命和财产安全。</t>
  </si>
  <si>
    <t>临沂五村人防工程</t>
  </si>
  <si>
    <t>农贸市场地下空间（南码头路554号甲）
临沂路301弄27-30号地下空间
临沂路301弄23-26号地下工程</t>
  </si>
  <si>
    <t>对临沂五村小区地下空间进行升级改造，在恢复并提升其原有的战时民防防护功能基础上，盘活闲置民防资源，充分发挥民防设施“平战结合、功能叠加、开放共享”的效用。</t>
  </si>
  <si>
    <t>第一部分 建安工程费合计</t>
  </si>
  <si>
    <t>第二部分:其他费用</t>
  </si>
  <si>
    <t>建设场地准备费 （一）*0.5%</t>
  </si>
  <si>
    <t>前期工作费（一）*1%</t>
  </si>
  <si>
    <t>设计费（沪浦发改投[2012]339号）</t>
  </si>
  <si>
    <t>勘察费 （沪浦发改投[2012]339号）</t>
  </si>
  <si>
    <t>施工图预算编制费 设计费*10%</t>
  </si>
  <si>
    <t>工程建设监理费（沪浦发改投[2012]339号）</t>
  </si>
  <si>
    <t>代建管理费（沪浦发改投[2012]338号）</t>
  </si>
  <si>
    <t xml:space="preserve"> </t>
  </si>
  <si>
    <t>第二部分费用小计</t>
  </si>
  <si>
    <t>第三部分:预备费</t>
  </si>
  <si>
    <t>预备费(一+二)*5%</t>
  </si>
  <si>
    <t>第四部分:建设投资</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</si>
</sst>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s>
  <fonts count="33">
    <font>
      <sz val="11"/>
      <color theme="1"/>
      <name val="宋体"/>
      <charset val="134"/>
      <scheme val="minor"/>
    </font>
    <font>
      <sz val="9"/>
      <color theme="1"/>
      <name val="宋体"/>
      <charset val="134"/>
      <scheme val="minor"/>
    </font>
    <font>
      <sz val="11"/>
      <color rgb="FFFF0000"/>
      <name val="宋体"/>
      <charset val="134"/>
      <scheme val="minor"/>
    </font>
    <font>
      <b/>
      <sz val="14"/>
      <name val="黑体"/>
      <charset val="134"/>
    </font>
    <font>
      <b/>
      <sz val="9"/>
      <name val="宋体"/>
      <charset val="134"/>
    </font>
    <font>
      <b/>
      <sz val="11"/>
      <name val="宋体"/>
      <charset val="134"/>
    </font>
    <font>
      <sz val="9"/>
      <name val="Calibri"/>
      <charset val="134"/>
    </font>
    <font>
      <sz val="9"/>
      <name val="宋体"/>
      <charset val="134"/>
      <scheme val="minor"/>
    </font>
    <font>
      <b/>
      <sz val="11"/>
      <name val="宋体"/>
      <charset val="134"/>
      <scheme val="minor"/>
    </font>
    <font>
      <b/>
      <sz val="10"/>
      <name val="宋体"/>
      <charset val="134"/>
    </font>
    <font>
      <sz val="11"/>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pplyBorder="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9" fontId="32" fillId="0" borderId="0" applyFont="0" applyFill="0" applyBorder="0" applyAlignment="0" applyProtection="0"/>
  </cellStyleXfs>
  <cellXfs count="24">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1" xfId="0" applyFont="1" applyFill="1" applyBorder="1" applyAlignment="1">
      <alignment vertical="center"/>
    </xf>
    <xf numFmtId="176" fontId="9" fillId="0" borderId="1" xfId="0" applyNumberFormat="1" applyFont="1" applyFill="1" applyBorder="1" applyAlignment="1">
      <alignment vertical="center"/>
    </xf>
    <xf numFmtId="176" fontId="9" fillId="0" borderId="1" xfId="0" applyNumberFormat="1" applyFont="1" applyFill="1" applyBorder="1" applyAlignment="1">
      <alignment horizontal="left" vertical="center"/>
    </xf>
    <xf numFmtId="2" fontId="9" fillId="0" borderId="1" xfId="0" applyNumberFormat="1" applyFont="1" applyFill="1" applyBorder="1" applyAlignment="1">
      <alignment vertical="center"/>
    </xf>
    <xf numFmtId="2" fontId="9" fillId="0" borderId="1" xfId="0" applyNumberFormat="1" applyFont="1" applyFill="1" applyBorder="1" applyAlignment="1">
      <alignment horizontal="left" vertical="center"/>
    </xf>
    <xf numFmtId="0" fontId="10" fillId="0" borderId="2" xfId="0" applyFont="1" applyBorder="1" applyAlignment="1">
      <alignment horizontal="center" vertical="center"/>
    </xf>
    <xf numFmtId="0" fontId="11" fillId="0" borderId="1" xfId="0" applyFont="1" applyFill="1" applyBorder="1" applyAlignment="1">
      <alignment vertical="center"/>
    </xf>
    <xf numFmtId="2" fontId="11" fillId="0" borderId="1" xfId="0" applyNumberFormat="1" applyFont="1" applyFill="1" applyBorder="1" applyAlignment="1">
      <alignment vertical="center"/>
    </xf>
    <xf numFmtId="2" fontId="11" fillId="0" borderId="1" xfId="0" applyNumberFormat="1" applyFont="1" applyFill="1" applyBorder="1" applyAlignment="1">
      <alignment horizontal="left"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8" xfId="50"/>
    <cellStyle name="常规 9" xfId="51"/>
    <cellStyle name="常规 2 3" xfId="52"/>
    <cellStyle name="常规 14" xfId="53"/>
    <cellStyle name="常规 18" xfId="54"/>
    <cellStyle name="常规 2" xfId="55"/>
    <cellStyle name="常规 20" xfId="56"/>
    <cellStyle name="常规 4" xfId="57"/>
    <cellStyle name="百分比 9" xfId="58"/>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tabSelected="1" workbookViewId="0">
      <selection activeCell="C4" sqref="C4"/>
    </sheetView>
  </sheetViews>
  <sheetFormatPr defaultColWidth="9" defaultRowHeight="13.5" outlineLevelCol="6"/>
  <cols>
    <col min="1" max="1" width="4.09166666666667" customWidth="1"/>
    <col min="2" max="2" width="38.375" customWidth="1"/>
    <col min="3" max="3" width="34" customWidth="1"/>
    <col min="4" max="4" width="15" customWidth="1"/>
    <col min="5" max="5" width="11.1833333333333" style="2" customWidth="1"/>
    <col min="6" max="6" width="75.625" style="3" customWidth="1"/>
  </cols>
  <sheetData>
    <row r="1" ht="45" customHeight="1" spans="1:6">
      <c r="A1" s="4" t="s">
        <v>0</v>
      </c>
      <c r="B1" s="4"/>
      <c r="C1" s="4"/>
      <c r="D1" s="4"/>
      <c r="E1" s="4"/>
      <c r="F1" s="5"/>
    </row>
    <row r="2" s="1" customFormat="1" ht="53" customHeight="1" spans="1:6">
      <c r="A2" s="6" t="s">
        <v>1</v>
      </c>
      <c r="B2" s="6" t="s">
        <v>2</v>
      </c>
      <c r="C2" s="6" t="s">
        <v>3</v>
      </c>
      <c r="D2" s="6" t="s">
        <v>4</v>
      </c>
      <c r="E2" s="6" t="s">
        <v>5</v>
      </c>
      <c r="F2" s="6" t="s">
        <v>6</v>
      </c>
    </row>
    <row r="3" s="1" customFormat="1" ht="33" customHeight="1" spans="1:6">
      <c r="A3" s="7" t="s">
        <v>7</v>
      </c>
      <c r="B3" s="7" t="s">
        <v>8</v>
      </c>
      <c r="C3" s="6"/>
      <c r="D3" s="6"/>
      <c r="E3" s="7">
        <f>E4+E5</f>
        <v>5390.64</v>
      </c>
      <c r="F3" s="8"/>
    </row>
    <row r="4" s="1" customFormat="1" ht="43" customHeight="1" spans="1:6">
      <c r="A4" s="9">
        <v>1</v>
      </c>
      <c r="B4" s="10" t="s">
        <v>9</v>
      </c>
      <c r="C4" s="10" t="s">
        <v>10</v>
      </c>
      <c r="D4" s="10" t="s">
        <v>8</v>
      </c>
      <c r="E4" s="10">
        <v>1273.64</v>
      </c>
      <c r="F4" s="11" t="s">
        <v>11</v>
      </c>
    </row>
    <row r="5" s="1" customFormat="1" ht="84" customHeight="1" spans="1:6">
      <c r="A5" s="9">
        <v>2</v>
      </c>
      <c r="B5" s="10" t="s">
        <v>12</v>
      </c>
      <c r="C5" s="10" t="s">
        <v>13</v>
      </c>
      <c r="D5" s="10" t="s">
        <v>8</v>
      </c>
      <c r="E5" s="10">
        <v>4117</v>
      </c>
      <c r="F5" s="11" t="s">
        <v>14</v>
      </c>
    </row>
    <row r="6" s="1" customFormat="1" ht="27" customHeight="1" spans="1:6">
      <c r="A6" s="7" t="s">
        <v>15</v>
      </c>
      <c r="B6" s="7" t="s">
        <v>16</v>
      </c>
      <c r="C6" s="10"/>
      <c r="D6" s="10"/>
      <c r="E6" s="12">
        <f>E7+E8+E9+E10+E11+E12+E13+E14</f>
        <v>1653.56</v>
      </c>
      <c r="F6" s="11"/>
    </row>
    <row r="7" s="1" customFormat="1" ht="47" customHeight="1" spans="1:6">
      <c r="A7" s="9">
        <v>3</v>
      </c>
      <c r="B7" s="13" t="s">
        <v>17</v>
      </c>
      <c r="C7" s="10" t="s">
        <v>18</v>
      </c>
      <c r="D7" s="10" t="s">
        <v>16</v>
      </c>
      <c r="E7" s="10">
        <v>75.22</v>
      </c>
      <c r="F7" s="11" t="s">
        <v>19</v>
      </c>
    </row>
    <row r="8" customFormat="1" ht="36" customHeight="1" spans="1:6">
      <c r="A8" s="9">
        <v>4</v>
      </c>
      <c r="B8" s="13" t="s">
        <v>20</v>
      </c>
      <c r="C8" s="10" t="s">
        <v>21</v>
      </c>
      <c r="D8" s="10" t="s">
        <v>16</v>
      </c>
      <c r="E8" s="10">
        <v>131.41</v>
      </c>
      <c r="F8" s="11" t="s">
        <v>22</v>
      </c>
    </row>
    <row r="9" customFormat="1" ht="36" customHeight="1" spans="1:6">
      <c r="A9" s="9">
        <v>5</v>
      </c>
      <c r="B9" s="13" t="s">
        <v>23</v>
      </c>
      <c r="C9" s="10" t="s">
        <v>24</v>
      </c>
      <c r="D9" s="10" t="s">
        <v>16</v>
      </c>
      <c r="E9" s="10">
        <v>113.37</v>
      </c>
      <c r="F9" s="11" t="s">
        <v>22</v>
      </c>
    </row>
    <row r="10" ht="36" customHeight="1" spans="1:6">
      <c r="A10" s="9">
        <v>6</v>
      </c>
      <c r="B10" s="13" t="s">
        <v>25</v>
      </c>
      <c r="C10" s="10" t="s">
        <v>26</v>
      </c>
      <c r="D10" s="10" t="s">
        <v>16</v>
      </c>
      <c r="E10" s="10">
        <v>189.52</v>
      </c>
      <c r="F10" s="11" t="s">
        <v>27</v>
      </c>
    </row>
    <row r="11" customFormat="1" ht="36" customHeight="1" spans="1:6">
      <c r="A11" s="9">
        <v>7</v>
      </c>
      <c r="B11" s="13" t="s">
        <v>28</v>
      </c>
      <c r="C11" s="10"/>
      <c r="D11" s="10" t="s">
        <v>16</v>
      </c>
      <c r="E11" s="10">
        <v>185.78</v>
      </c>
      <c r="F11" s="11" t="s">
        <v>29</v>
      </c>
    </row>
    <row r="12" s="1" customFormat="1" ht="40" customHeight="1" spans="1:6">
      <c r="A12" s="9">
        <v>8</v>
      </c>
      <c r="B12" s="10" t="s">
        <v>30</v>
      </c>
      <c r="C12" s="10" t="s">
        <v>31</v>
      </c>
      <c r="D12" s="10" t="s">
        <v>16</v>
      </c>
      <c r="E12" s="10">
        <v>433.67</v>
      </c>
      <c r="F12" s="11" t="s">
        <v>32</v>
      </c>
    </row>
    <row r="13" s="1" customFormat="1" ht="89" customHeight="1" spans="1:6">
      <c r="A13" s="9">
        <v>9</v>
      </c>
      <c r="B13" s="10" t="s">
        <v>33</v>
      </c>
      <c r="C13" s="10" t="s">
        <v>34</v>
      </c>
      <c r="D13" s="10" t="s">
        <v>16</v>
      </c>
      <c r="E13" s="10">
        <v>138.51</v>
      </c>
      <c r="F13" s="11" t="s">
        <v>35</v>
      </c>
    </row>
    <row r="14" s="1" customFormat="1" ht="68" customHeight="1" spans="1:6">
      <c r="A14" s="9">
        <v>10</v>
      </c>
      <c r="B14" s="10" t="s">
        <v>36</v>
      </c>
      <c r="C14" s="10" t="s">
        <v>37</v>
      </c>
      <c r="D14" s="10" t="s">
        <v>16</v>
      </c>
      <c r="E14" s="10">
        <v>386.08</v>
      </c>
      <c r="F14" s="11" t="s">
        <v>38</v>
      </c>
    </row>
    <row r="15" s="1" customFormat="1" ht="27" customHeight="1" spans="1:6">
      <c r="A15" s="7" t="s">
        <v>39</v>
      </c>
      <c r="B15" s="7" t="s">
        <v>40</v>
      </c>
      <c r="C15" s="10"/>
      <c r="D15" s="10"/>
      <c r="E15" s="12">
        <f>E16+E17+E18</f>
        <v>1619.18</v>
      </c>
      <c r="F15" s="11"/>
    </row>
    <row r="16" s="1" customFormat="1" ht="57" customHeight="1" spans="1:6">
      <c r="A16" s="9">
        <v>11</v>
      </c>
      <c r="B16" s="13" t="s">
        <v>41</v>
      </c>
      <c r="C16" s="10" t="s">
        <v>42</v>
      </c>
      <c r="D16" s="10" t="s">
        <v>40</v>
      </c>
      <c r="E16" s="10">
        <v>228.54</v>
      </c>
      <c r="F16" s="11" t="s">
        <v>43</v>
      </c>
    </row>
    <row r="17" s="1" customFormat="1" ht="63" customHeight="1" spans="1:6">
      <c r="A17" s="9">
        <v>12</v>
      </c>
      <c r="B17" s="13" t="s">
        <v>44</v>
      </c>
      <c r="C17" s="10" t="s">
        <v>45</v>
      </c>
      <c r="D17" s="10"/>
      <c r="E17" s="10">
        <v>355.75</v>
      </c>
      <c r="F17" s="11" t="s">
        <v>46</v>
      </c>
    </row>
    <row r="18" customFormat="1" ht="42" customHeight="1" spans="1:7">
      <c r="A18" s="9">
        <v>13</v>
      </c>
      <c r="B18" s="13" t="s">
        <v>47</v>
      </c>
      <c r="C18" s="10" t="s">
        <v>48</v>
      </c>
      <c r="D18" s="10"/>
      <c r="E18" s="10">
        <v>1034.89</v>
      </c>
      <c r="F18" s="11" t="s">
        <v>49</v>
      </c>
      <c r="G18" s="1"/>
    </row>
    <row r="19" customFormat="1" ht="36" customHeight="1" spans="1:7">
      <c r="A19" s="14"/>
      <c r="B19" s="15" t="s">
        <v>50</v>
      </c>
      <c r="C19" s="16"/>
      <c r="D19" s="16"/>
      <c r="E19" s="16">
        <f>E15+E6+E3</f>
        <v>8663.38</v>
      </c>
      <c r="F19" s="17"/>
      <c r="G19" s="1"/>
    </row>
    <row r="20" ht="20" customHeight="1" spans="1:7">
      <c r="A20" s="14"/>
      <c r="B20" s="15" t="s">
        <v>51</v>
      </c>
      <c r="C20" s="18"/>
      <c r="D20" s="18"/>
      <c r="E20" s="18"/>
      <c r="F20" s="19"/>
      <c r="G20" s="1"/>
    </row>
    <row r="21" ht="17" customHeight="1" spans="1:7">
      <c r="A21" s="20">
        <v>1</v>
      </c>
      <c r="B21" s="21" t="s">
        <v>52</v>
      </c>
      <c r="C21" s="22"/>
      <c r="D21" s="22"/>
      <c r="E21" s="22">
        <f>E19*0.5%</f>
        <v>43.3169</v>
      </c>
      <c r="F21" s="23"/>
      <c r="G21" s="1"/>
    </row>
    <row r="22" ht="17" customHeight="1" spans="1:7">
      <c r="A22" s="20">
        <v>2</v>
      </c>
      <c r="B22" s="21" t="s">
        <v>53</v>
      </c>
      <c r="C22" s="22"/>
      <c r="D22" s="22"/>
      <c r="E22" s="22">
        <f>E19*1%</f>
        <v>86.6338</v>
      </c>
      <c r="F22" s="23"/>
      <c r="G22" s="1"/>
    </row>
    <row r="23" ht="17" customHeight="1" spans="1:7">
      <c r="A23" s="20">
        <v>3</v>
      </c>
      <c r="B23" s="21" t="s">
        <v>54</v>
      </c>
      <c r="C23" s="22"/>
      <c r="D23" s="22"/>
      <c r="E23" s="22">
        <v>240.86</v>
      </c>
      <c r="F23" s="23"/>
      <c r="G23" s="1"/>
    </row>
    <row r="24" ht="17" customHeight="1" spans="1:7">
      <c r="A24" s="20">
        <v>4</v>
      </c>
      <c r="B24" s="21" t="s">
        <v>55</v>
      </c>
      <c r="C24" s="22"/>
      <c r="D24" s="22"/>
      <c r="E24" s="22">
        <f>E19*0.8%</f>
        <v>69.30704</v>
      </c>
      <c r="F24" s="23"/>
      <c r="G24" s="1"/>
    </row>
    <row r="25" ht="17" customHeight="1" spans="1:7">
      <c r="A25" s="20">
        <v>5</v>
      </c>
      <c r="B25" s="21" t="s">
        <v>56</v>
      </c>
      <c r="C25" s="22"/>
      <c r="D25" s="22"/>
      <c r="E25" s="22">
        <f>E23*10%</f>
        <v>24.086</v>
      </c>
      <c r="F25" s="23"/>
      <c r="G25" s="1"/>
    </row>
    <row r="26" ht="17" customHeight="1" spans="1:7">
      <c r="A26" s="20">
        <v>6</v>
      </c>
      <c r="B26" s="21" t="s">
        <v>57</v>
      </c>
      <c r="C26" s="22"/>
      <c r="D26" s="22"/>
      <c r="E26" s="22">
        <v>233.47</v>
      </c>
      <c r="F26" s="23"/>
      <c r="G26" s="1"/>
    </row>
    <row r="27" ht="17" customHeight="1" spans="1:7">
      <c r="A27" s="20">
        <v>7</v>
      </c>
      <c r="B27" s="21" t="s">
        <v>58</v>
      </c>
      <c r="C27" s="22"/>
      <c r="D27" s="22"/>
      <c r="E27" s="22">
        <v>151.69</v>
      </c>
      <c r="F27" s="23"/>
      <c r="G27" s="1"/>
    </row>
    <row r="28" spans="1:7">
      <c r="A28" s="21"/>
      <c r="B28" s="21"/>
      <c r="C28" s="22"/>
      <c r="D28" s="22" t="s">
        <v>59</v>
      </c>
      <c r="E28" s="22"/>
      <c r="F28" s="23"/>
      <c r="G28" s="1"/>
    </row>
    <row r="29" spans="1:7">
      <c r="A29" s="21"/>
      <c r="B29" s="15" t="s">
        <v>60</v>
      </c>
      <c r="C29" s="22"/>
      <c r="D29" s="22"/>
      <c r="E29" s="18">
        <f>SUM(E21:E28)</f>
        <v>849.36374</v>
      </c>
      <c r="F29" s="23"/>
      <c r="G29" s="1"/>
    </row>
    <row r="30" spans="1:7">
      <c r="A30" s="21"/>
      <c r="B30" s="15"/>
      <c r="C30" s="22"/>
      <c r="D30" s="22"/>
      <c r="E30" s="18"/>
      <c r="F30" s="23"/>
      <c r="G30" s="1"/>
    </row>
    <row r="31" spans="1:7">
      <c r="A31" s="21"/>
      <c r="B31" s="15" t="s">
        <v>61</v>
      </c>
      <c r="C31" s="18"/>
      <c r="D31" s="18"/>
      <c r="E31" s="18">
        <v>475.64</v>
      </c>
      <c r="F31" s="19"/>
      <c r="G31" s="1"/>
    </row>
    <row r="32" spans="1:7">
      <c r="A32" s="21"/>
      <c r="B32" s="21" t="s">
        <v>62</v>
      </c>
      <c r="C32" s="22"/>
      <c r="D32" s="22"/>
      <c r="E32" s="22"/>
      <c r="F32" s="23"/>
      <c r="G32" s="1"/>
    </row>
    <row r="33" spans="1:7">
      <c r="A33" s="21"/>
      <c r="B33" s="21"/>
      <c r="C33" s="21"/>
      <c r="D33" s="21"/>
      <c r="E33" s="21"/>
      <c r="G33" s="1"/>
    </row>
    <row r="34" spans="1:6">
      <c r="A34" s="21"/>
      <c r="B34" s="15" t="s">
        <v>63</v>
      </c>
      <c r="C34" s="22"/>
      <c r="D34" s="22"/>
      <c r="E34" s="18">
        <v>9988.38</v>
      </c>
      <c r="F34" s="23"/>
    </row>
  </sheetData>
  <mergeCells count="1">
    <mergeCell ref="A1:F1"/>
  </mergeCells>
  <pageMargins left="0.590277777777778" right="0.196527777777778" top="1" bottom="0.550694444444444" header="0.5" footer="0.5"/>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高倩</dc:creator>
  <cp:lastModifiedBy>mybobo</cp:lastModifiedBy>
  <dcterms:created xsi:type="dcterms:W3CDTF">2023-04-20T08:13:00Z</dcterms:created>
  <cp:lastPrinted>2023-04-23T14:02:00Z</cp:lastPrinted>
  <dcterms:modified xsi:type="dcterms:W3CDTF">2024-07-05T06:20:31Z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20FE5E507CE249CD86F5044F060AFF4F_13</vt:lpwstr>
  </property>
  <property fmtid="{D5CDD505-2E9C-101B-9397-08002B2CF9AE}" pid="3" name="KSOProductBuildVer">
    <vt:lpwstr>2052-12.1.0.17140</vt:lpwstr>
  </property>
</Properties>
</file>