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tabRatio="929"/>
  </bookViews>
  <sheets>
    <sheet name="封面" sheetId="1" r:id="rId1"/>
    <sheet name="一般公共财政预算调整表" sheetId="2" r:id="rId2"/>
    <sheet name="政府性基金预算调整表" sheetId="3" r:id="rId3"/>
    <sheet name="项目安排明细 " sheetId="4" r:id="rId4"/>
    <sheet name="再融资债券偿债明细" sheetId="5" r:id="rId5"/>
    <sheet name="再融资债券对应项目安排" sheetId="6" r:id="rId6"/>
  </sheets>
  <externalReferences>
    <externalReference r:id="rId7"/>
  </externalReferences>
  <definedNames>
    <definedName name="_123">OFFSET(#REF!,,,COUNTA(#REF!)-1)</definedName>
    <definedName name="_xlnm._FilterDatabase" localSheetId="5" hidden="1">再融资债券对应项目安排!$A$3:$D$3</definedName>
    <definedName name="_Order1" hidden="1">255</definedName>
    <definedName name="_Order2" hidden="1">255</definedName>
    <definedName name="a">#REF!</definedName>
    <definedName name="aa">#REF!</definedName>
    <definedName name="aaaagfdsafsd">#N/A</definedName>
    <definedName name="ABC">#REF!</definedName>
    <definedName name="ABD">#REF!</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county">#REF!</definedName>
    <definedName name="da">#N/A</definedName>
    <definedName name="dadaf">#N/A</definedName>
    <definedName name="dads">#N/A</definedName>
    <definedName name="daggaga">#N/A</definedName>
    <definedName name="dasdfasd">#N/A</definedName>
    <definedName name="data">#REF!</definedName>
    <definedName name="Database">'[1]2月'!$A$7:$F$28</definedName>
    <definedName name="database2">#REF!</definedName>
    <definedName name="database3">#REF!</definedName>
    <definedName name="dd">#N/A</definedName>
    <definedName name="ddad">#N/A</definedName>
    <definedName name="ddagagsgdsa">#N/A</definedName>
    <definedName name="ddd">#REF!</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jsldkfjsdljflsdkjf">#REF!</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hhhh">#REF!</definedName>
    <definedName name="jdfajsfdj">#N/A</definedName>
    <definedName name="jdjfadsjf">#N/A</definedName>
    <definedName name="jjgajsdfjasd">#N/A</definedName>
    <definedName name="kdfkasj">#N/A</definedName>
    <definedName name="kgak">#N/A</definedName>
    <definedName name="kkkk">#REF!</definedName>
    <definedName name="_xlnm.Print_Area">#REF!</definedName>
    <definedName name="Print_Area_MI">#REF!</definedName>
    <definedName name="_xlnm.Print_Titles" localSheetId="1">一般公共财政预算调整表!$1:$4</definedName>
    <definedName name="_xlnm.Print_Titles" localSheetId="5">再融资债券对应项目安排!$1:$3</definedName>
    <definedName name="_xlnm.Print_Titles">#N/A</definedName>
    <definedName name="qqqqqqqqqqqqqqqqqqqqqqq">#REF!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ng">#REF!</definedName>
    <definedName name="ssfafag">#N/A</definedName>
    <definedName name="北京市行政区划">#REF!</definedName>
    <definedName name="财政供养">#REF!</definedName>
    <definedName name="处室">#REF!</definedName>
    <definedName name="大中型水库">#REF!</definedName>
    <definedName name="地区名称">#REF!</definedName>
    <definedName name="还有">#REF!</definedName>
    <definedName name="汇率">#REF!</definedName>
    <definedName name="基金处室">#REF!</definedName>
    <definedName name="基金金额">#REF!</definedName>
    <definedName name="基金科目">#REF!</definedName>
    <definedName name="基金类型">#REF!</definedName>
    <definedName name="金额">#REF!</definedName>
    <definedName name="科目">#REF!</definedName>
    <definedName name="类型">#REF!</definedName>
    <definedName name="区划">#REF!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8">#REF!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전">#REF!</definedName>
    <definedName name="주택사업본부">#REF!</definedName>
    <definedName name="철구사업본부">#REF!</definedName>
    <definedName name="_123" localSheetId="3">OFFSET(#REF!,,,COUNTA(#REF!)-1)</definedName>
    <definedName name="_xlnm._FilterDatabase" localSheetId="3" hidden="1">'项目安排明细 '!$A$4:$F$194</definedName>
    <definedName name="a" localSheetId="3">#REF!</definedName>
    <definedName name="aa" localSheetId="3">#REF!</definedName>
    <definedName name="ABC" localSheetId="3">#REF!</definedName>
    <definedName name="ABD" localSheetId="3">#REF!</definedName>
    <definedName name="county" localSheetId="3">#REF!</definedName>
    <definedName name="data" localSheetId="3">#REF!</definedName>
    <definedName name="Database" localSheetId="3">'[1]2月'!$A$7:$F$28</definedName>
    <definedName name="database2" localSheetId="3">#REF!</definedName>
    <definedName name="database3" localSheetId="3">#REF!</definedName>
    <definedName name="ddd" localSheetId="3">#REF!</definedName>
    <definedName name="fjsldkfjsdljflsdkjf" localSheetId="3">#REF!</definedName>
    <definedName name="hhhh" localSheetId="3">#REF!</definedName>
    <definedName name="kkkk" localSheetId="3">#REF!</definedName>
    <definedName name="_xlnm.Print_Area" localSheetId="3">#REF!</definedName>
    <definedName name="Print_Area_MI" localSheetId="3">#REF!</definedName>
    <definedName name="_xlnm.Print_Titles" localSheetId="3">'项目安排明细 '!$1:$4</definedName>
    <definedName name="qqqqqqqqqqqqqqqqqqqqqqq" localSheetId="3">#REF!</definedName>
    <definedName name="sheng" localSheetId="3">#REF!</definedName>
    <definedName name="北京市行政区划" localSheetId="3">#REF!</definedName>
    <definedName name="财政供养" localSheetId="3">#REF!</definedName>
    <definedName name="处室" localSheetId="3">#REF!</definedName>
    <definedName name="大中型水库" localSheetId="3">#REF!</definedName>
    <definedName name="地区名称" localSheetId="3">#REF!</definedName>
    <definedName name="还有" localSheetId="3">#REF!</definedName>
    <definedName name="汇率" localSheetId="3">#REF!</definedName>
    <definedName name="基金处室" localSheetId="3">#REF!</definedName>
    <definedName name="基金金额" localSheetId="3">#REF!</definedName>
    <definedName name="基金科目" localSheetId="3">#REF!</definedName>
    <definedName name="基金类型" localSheetId="3">#REF!</definedName>
    <definedName name="金额" localSheetId="3">#REF!</definedName>
    <definedName name="科目" localSheetId="3">#REF!</definedName>
    <definedName name="类型" localSheetId="3">#REF!</definedName>
    <definedName name="区划" localSheetId="3">#REF!</definedName>
    <definedName name="生产列1" localSheetId="3">#REF!</definedName>
    <definedName name="生产列11" localSheetId="3">#REF!</definedName>
    <definedName name="生产列15" localSheetId="3">#REF!</definedName>
    <definedName name="生产列16" localSheetId="3">#REF!</definedName>
    <definedName name="生产列17" localSheetId="3">#REF!</definedName>
    <definedName name="生产列19" localSheetId="3">#REF!</definedName>
    <definedName name="生产列2" localSheetId="3">#REF!</definedName>
    <definedName name="生产列20" localSheetId="3">#REF!</definedName>
    <definedName name="生产列3" localSheetId="3">#REF!</definedName>
    <definedName name="生产列4" localSheetId="3">#REF!</definedName>
    <definedName name="生产列5" localSheetId="3">#REF!</definedName>
    <definedName name="生产列6" localSheetId="3">#REF!</definedName>
    <definedName name="生产列7" localSheetId="3">#REF!</definedName>
    <definedName name="生产列8" localSheetId="3">#REF!</definedName>
    <definedName name="生产列9" localSheetId="3">#REF!</definedName>
    <definedName name="生产期" localSheetId="3">#REF!</definedName>
    <definedName name="生产期1" localSheetId="3">#REF!</definedName>
    <definedName name="生产期11" localSheetId="3">#REF!</definedName>
    <definedName name="生产期123" localSheetId="3">#REF!</definedName>
    <definedName name="生产期15" localSheetId="3">#REF!</definedName>
    <definedName name="生产期16" localSheetId="3">#REF!</definedName>
    <definedName name="生产期17" localSheetId="3">#REF!</definedName>
    <definedName name="生产期18" localSheetId="3">#REF!</definedName>
    <definedName name="生产期19" localSheetId="3">#REF!</definedName>
    <definedName name="生产期2" localSheetId="3">#REF!</definedName>
    <definedName name="生产期20" localSheetId="3">#REF!</definedName>
    <definedName name="生产期3" localSheetId="3">#REF!</definedName>
    <definedName name="生产期4" localSheetId="3">#REF!</definedName>
    <definedName name="生产期5" localSheetId="3">#REF!</definedName>
    <definedName name="生产期6" localSheetId="3">#REF!</definedName>
    <definedName name="生产期7" localSheetId="3">#REF!</definedName>
    <definedName name="生产期8" localSheetId="3">#REF!</definedName>
    <definedName name="生产期9" localSheetId="3">#REF!</definedName>
    <definedName name="전" localSheetId="3">#REF!</definedName>
    <definedName name="주택사업본부" localSheetId="3">#REF!</definedName>
    <definedName name="철구사업본부" localSheetId="3">#REF!</definedName>
  </definedNames>
  <calcPr calcId="144525"/>
</workbook>
</file>

<file path=xl/sharedStrings.xml><?xml version="1.0" encoding="utf-8"?>
<sst xmlns="http://schemas.openxmlformats.org/spreadsheetml/2006/main" count="555" uniqueCount="324">
  <si>
    <t>浦东新区2023年区本级预算调整方案
（草案）</t>
  </si>
  <si>
    <t>浦东新区2023年区本级一般公共预算调整表</t>
  </si>
  <si>
    <t>单位：亿元</t>
  </si>
  <si>
    <t>收             入</t>
  </si>
  <si>
    <t>支             出</t>
  </si>
  <si>
    <t>项       目</t>
  </si>
  <si>
    <t xml:space="preserve"> 预算数 </t>
  </si>
  <si>
    <t>调整预算数</t>
  </si>
  <si>
    <t>项          目</t>
  </si>
  <si>
    <t>……</t>
  </si>
  <si>
    <t>教育支出</t>
  </si>
  <si>
    <t xml:space="preserve">  其中：普通教育</t>
  </si>
  <si>
    <t xml:space="preserve">          其他普通教育支出</t>
  </si>
  <si>
    <t>城乡社区支出</t>
  </si>
  <si>
    <t xml:space="preserve">  其中：其他城乡社区支出</t>
  </si>
  <si>
    <t xml:space="preserve">          其他城乡社区支出</t>
  </si>
  <si>
    <t>农林水支出</t>
  </si>
  <si>
    <t xml:space="preserve">  其中：水利</t>
  </si>
  <si>
    <t xml:space="preserve">          水利工程建设</t>
  </si>
  <si>
    <t>一般公共预算收入合计</t>
  </si>
  <si>
    <t>一般公共预算支出合计</t>
  </si>
  <si>
    <t>市财政税收返还和转移支付收入等</t>
  </si>
  <si>
    <t>上解市级财政支出</t>
  </si>
  <si>
    <t>地方政府一般债务转贷收入</t>
  </si>
  <si>
    <t>区对镇税收返还和转移支付支出等</t>
  </si>
  <si>
    <t>调入资金</t>
  </si>
  <si>
    <t>地方政府一般债务还本支出</t>
  </si>
  <si>
    <t>上年结转收入</t>
  </si>
  <si>
    <t>补充预算稳定调节基金</t>
  </si>
  <si>
    <t>动用预算稳定调节基金</t>
  </si>
  <si>
    <t>结转下年支出</t>
  </si>
  <si>
    <t>总    计</t>
  </si>
  <si>
    <t>注：1.表中“地方政府一般债务还本支出”调整预算数88.55亿元，其中88.50亿元由市转贷新区的再融资一般债券资金安排。</t>
  </si>
  <si>
    <t xml:space="preserve">    2.年内上级专款如有增加，将按规定相应增加财力和支出。</t>
  </si>
  <si>
    <t>浦东新区2023年政府性基金预算调整表</t>
  </si>
  <si>
    <t xml:space="preserve"> …… </t>
  </si>
  <si>
    <t>国有土地使用权出让收入</t>
  </si>
  <si>
    <t>国有土地使用权出让支出</t>
  </si>
  <si>
    <t xml:space="preserve">  其中：临港</t>
  </si>
  <si>
    <t xml:space="preserve">  其中：征地和拆迁补偿支出</t>
  </si>
  <si>
    <t xml:space="preserve">      其中：临港新片区</t>
  </si>
  <si>
    <t xml:space="preserve">       其他国有土地使用权出让收入对应专项债务收入安排的支出</t>
  </si>
  <si>
    <t>污水处理费支出</t>
  </si>
  <si>
    <t xml:space="preserve">  其中：其他污水处理费对应专项债务收入安排的支出</t>
  </si>
  <si>
    <t>政府性基金收入合计</t>
  </si>
  <si>
    <t>政府性基金支出合计</t>
  </si>
  <si>
    <t>上级补助收入</t>
  </si>
  <si>
    <t>动用上年结转收入</t>
  </si>
  <si>
    <t>调出资金</t>
  </si>
  <si>
    <t>地方政府专项债务转贷收入</t>
  </si>
  <si>
    <t>地方政府专项债务还本支出</t>
  </si>
  <si>
    <t>总    计</t>
  </si>
  <si>
    <t>注：1.表中“地方政府专项债务还本支出”调整预算数116.56亿元，其中60亿元由市转贷新区的再融资专项债券资金安排。</t>
  </si>
  <si>
    <t>浦东新区2023年债券转贷资金等安排项目计划</t>
  </si>
  <si>
    <r>
      <rPr>
        <sz val="11"/>
        <rFont val="宋体"/>
        <charset val="134"/>
      </rPr>
      <t>序号</t>
    </r>
  </si>
  <si>
    <r>
      <rPr>
        <sz val="11"/>
        <rFont val="宋体"/>
        <charset val="134"/>
      </rPr>
      <t>项目名称</t>
    </r>
  </si>
  <si>
    <r>
      <rPr>
        <sz val="11"/>
        <rFont val="宋体"/>
        <charset val="134"/>
      </rPr>
      <t>支出科目</t>
    </r>
  </si>
  <si>
    <r>
      <rPr>
        <sz val="11"/>
        <rFont val="宋体"/>
        <charset val="134"/>
      </rPr>
      <t>金</t>
    </r>
    <r>
      <rPr>
        <sz val="11"/>
        <rFont val="Times New Roman"/>
        <charset val="134"/>
      </rPr>
      <t xml:space="preserve"> </t>
    </r>
    <r>
      <rPr>
        <sz val="11"/>
        <rFont val="宋体"/>
        <charset val="134"/>
      </rPr>
      <t>额</t>
    </r>
  </si>
  <si>
    <r>
      <rPr>
        <sz val="11"/>
        <rFont val="宋体"/>
        <charset val="134"/>
      </rPr>
      <t>备</t>
    </r>
    <r>
      <rPr>
        <sz val="11"/>
        <rFont val="Times New Roman"/>
        <charset val="134"/>
      </rPr>
      <t xml:space="preserve"> </t>
    </r>
    <r>
      <rPr>
        <sz val="11"/>
        <rFont val="宋体"/>
        <charset val="134"/>
      </rPr>
      <t>注</t>
    </r>
  </si>
  <si>
    <r>
      <rPr>
        <b/>
        <sz val="11"/>
        <rFont val="宋体"/>
        <charset val="134"/>
      </rPr>
      <t>一</t>
    </r>
  </si>
  <si>
    <r>
      <rPr>
        <b/>
        <sz val="11"/>
        <rFont val="宋体"/>
        <charset val="134"/>
      </rPr>
      <t>新增债券安排项目合计</t>
    </r>
  </si>
  <si>
    <r>
      <rPr>
        <b/>
        <sz val="11"/>
        <rFont val="宋体"/>
        <charset val="134"/>
      </rPr>
      <t>（一）</t>
    </r>
  </si>
  <si>
    <r>
      <rPr>
        <b/>
        <sz val="11"/>
        <rFont val="宋体"/>
        <charset val="134"/>
      </rPr>
      <t>新增一般债券安排项目小计</t>
    </r>
  </si>
  <si>
    <r>
      <rPr>
        <sz val="11"/>
        <rFont val="宋体"/>
        <charset val="134"/>
      </rPr>
      <t>杨高中路（罗山路立交</t>
    </r>
    <r>
      <rPr>
        <sz val="11"/>
        <rFont val="Times New Roman"/>
        <charset val="134"/>
      </rPr>
      <t>-</t>
    </r>
    <r>
      <rPr>
        <sz val="11"/>
        <rFont val="宋体"/>
        <charset val="134"/>
      </rPr>
      <t>中环立交）改建工程</t>
    </r>
  </si>
  <si>
    <r>
      <rPr>
        <sz val="11"/>
        <rFont val="Times New Roman"/>
        <charset val="134"/>
      </rPr>
      <t>2129999</t>
    </r>
    <r>
      <rPr>
        <sz val="11"/>
        <rFont val="宋体"/>
        <charset val="134"/>
      </rPr>
      <t>其他城乡社区支出</t>
    </r>
  </si>
  <si>
    <r>
      <rPr>
        <sz val="11"/>
        <rFont val="宋体"/>
        <charset val="134"/>
      </rPr>
      <t>杨高南路（高科西路</t>
    </r>
    <r>
      <rPr>
        <sz val="11"/>
        <rFont val="Times New Roman"/>
        <charset val="134"/>
      </rPr>
      <t>-</t>
    </r>
    <r>
      <rPr>
        <sz val="11"/>
        <rFont val="宋体"/>
        <charset val="134"/>
      </rPr>
      <t>外环立交）改建工程</t>
    </r>
  </si>
  <si>
    <r>
      <rPr>
        <sz val="11"/>
        <rFont val="宋体"/>
        <charset val="134"/>
      </rPr>
      <t>张杨路（罗山路</t>
    </r>
    <r>
      <rPr>
        <sz val="11"/>
        <rFont val="Times New Roman"/>
        <charset val="134"/>
      </rPr>
      <t>-</t>
    </r>
    <r>
      <rPr>
        <sz val="11"/>
        <rFont val="宋体"/>
        <charset val="134"/>
      </rPr>
      <t>金桥路）改建工程</t>
    </r>
  </si>
  <si>
    <r>
      <rPr>
        <b/>
        <sz val="11"/>
        <rFont val="宋体"/>
        <charset val="134"/>
      </rPr>
      <t>（二）</t>
    </r>
  </si>
  <si>
    <r>
      <rPr>
        <b/>
        <sz val="11"/>
        <rFont val="宋体"/>
        <charset val="134"/>
      </rPr>
      <t>新增专项债券安排项目小计</t>
    </r>
  </si>
  <si>
    <r>
      <rPr>
        <sz val="11"/>
        <rFont val="宋体"/>
        <charset val="134"/>
      </rPr>
      <t>上海市轨道交通</t>
    </r>
    <r>
      <rPr>
        <sz val="11"/>
        <rFont val="Times New Roman"/>
        <charset val="134"/>
      </rPr>
      <t>21</t>
    </r>
    <r>
      <rPr>
        <sz val="11"/>
        <rFont val="宋体"/>
        <charset val="134"/>
      </rPr>
      <t>号线一期工程</t>
    </r>
  </si>
  <si>
    <r>
      <rPr>
        <sz val="11"/>
        <rFont val="Times New Roman"/>
        <charset val="134"/>
      </rPr>
      <t>2121999</t>
    </r>
    <r>
      <rPr>
        <sz val="11"/>
        <rFont val="宋体"/>
        <charset val="134"/>
      </rPr>
      <t>其他国有土地使用权出让收入对应专项债务收入安排的支出</t>
    </r>
  </si>
  <si>
    <r>
      <rPr>
        <sz val="11"/>
        <rFont val="宋体"/>
        <charset val="134"/>
      </rPr>
      <t>南汇支线（两港市域铁路）工程</t>
    </r>
  </si>
  <si>
    <r>
      <rPr>
        <sz val="11"/>
        <rFont val="宋体"/>
        <charset val="134"/>
      </rPr>
      <t>临港科技城</t>
    </r>
    <r>
      <rPr>
        <sz val="11"/>
        <rFont val="Times New Roman"/>
        <charset val="134"/>
      </rPr>
      <t>B02-04</t>
    </r>
    <r>
      <rPr>
        <sz val="11"/>
        <rFont val="宋体"/>
        <charset val="134"/>
      </rPr>
      <t>、</t>
    </r>
    <r>
      <rPr>
        <sz val="11"/>
        <rFont val="Times New Roman"/>
        <charset val="134"/>
      </rPr>
      <t>B03-04</t>
    </r>
    <r>
      <rPr>
        <sz val="11"/>
        <rFont val="宋体"/>
        <charset val="134"/>
      </rPr>
      <t>、</t>
    </r>
    <r>
      <rPr>
        <sz val="11"/>
        <rFont val="Times New Roman"/>
        <charset val="134"/>
      </rPr>
      <t>B04-04</t>
    </r>
    <r>
      <rPr>
        <sz val="11"/>
        <rFont val="宋体"/>
        <charset val="134"/>
      </rPr>
      <t>、</t>
    </r>
    <r>
      <rPr>
        <sz val="11"/>
        <rFont val="Times New Roman"/>
        <charset val="134"/>
      </rPr>
      <t>C04-07</t>
    </r>
    <r>
      <rPr>
        <sz val="11"/>
        <rFont val="宋体"/>
        <charset val="134"/>
      </rPr>
      <t>地块保障性租赁住房项目</t>
    </r>
  </si>
  <si>
    <r>
      <rPr>
        <sz val="11"/>
        <rFont val="宋体"/>
        <charset val="134"/>
      </rPr>
      <t>周家渡社区</t>
    </r>
    <r>
      <rPr>
        <sz val="11"/>
        <rFont val="Times New Roman"/>
        <charset val="134"/>
      </rPr>
      <t>Z000203</t>
    </r>
    <r>
      <rPr>
        <sz val="11"/>
        <rFont val="宋体"/>
        <charset val="134"/>
      </rPr>
      <t>编制单元</t>
    </r>
    <r>
      <rPr>
        <sz val="11"/>
        <rFont val="Times New Roman"/>
        <charset val="134"/>
      </rPr>
      <t>08-01</t>
    </r>
    <r>
      <rPr>
        <sz val="11"/>
        <rFont val="宋体"/>
        <charset val="134"/>
      </rPr>
      <t>地块公租房土地储备项目</t>
    </r>
  </si>
  <si>
    <r>
      <rPr>
        <sz val="11"/>
        <rFont val="宋体"/>
        <charset val="134"/>
      </rPr>
      <t>沪东社区</t>
    </r>
    <r>
      <rPr>
        <sz val="11"/>
        <rFont val="Times New Roman"/>
        <charset val="134"/>
      </rPr>
      <t>Y000804</t>
    </r>
    <r>
      <rPr>
        <sz val="11"/>
        <rFont val="宋体"/>
        <charset val="134"/>
      </rPr>
      <t>编制单元</t>
    </r>
    <r>
      <rPr>
        <sz val="11"/>
        <rFont val="Times New Roman"/>
        <charset val="134"/>
      </rPr>
      <t>06-07</t>
    </r>
    <r>
      <rPr>
        <sz val="11"/>
        <rFont val="宋体"/>
        <charset val="134"/>
      </rPr>
      <t>地块公租房土地储备项目</t>
    </r>
  </si>
  <si>
    <r>
      <rPr>
        <sz val="11"/>
        <rFont val="宋体"/>
        <charset val="134"/>
      </rPr>
      <t>浦南医院改扩建</t>
    </r>
  </si>
  <si>
    <r>
      <rPr>
        <sz val="11"/>
        <rFont val="宋体"/>
        <charset val="134"/>
      </rPr>
      <t>浦东新区肺科医院达标建设工程</t>
    </r>
  </si>
  <si>
    <r>
      <rPr>
        <sz val="11"/>
        <rFont val="宋体"/>
        <charset val="134"/>
      </rPr>
      <t>浦东新区精神卫生中心（书院院区）新建工程</t>
    </r>
  </si>
  <si>
    <r>
      <rPr>
        <sz val="11"/>
        <rFont val="宋体"/>
        <charset val="134"/>
      </rPr>
      <t>浦东新区人民医院门急诊医技综合楼改扩建工程</t>
    </r>
  </si>
  <si>
    <r>
      <rPr>
        <sz val="11"/>
        <rFont val="宋体"/>
        <charset val="134"/>
      </rPr>
      <t>新场综合医疗卫生中心新建工程</t>
    </r>
  </si>
  <si>
    <r>
      <rPr>
        <sz val="11"/>
        <rFont val="宋体"/>
        <charset val="134"/>
      </rPr>
      <t>国际医学园区</t>
    </r>
    <r>
      <rPr>
        <sz val="11"/>
        <rFont val="Times New Roman"/>
        <charset val="134"/>
      </rPr>
      <t>19-04</t>
    </r>
    <r>
      <rPr>
        <sz val="11"/>
        <rFont val="宋体"/>
        <charset val="134"/>
      </rPr>
      <t>地块医养结合项目（一期）暨周浦养护院新建工程</t>
    </r>
  </si>
  <si>
    <r>
      <rPr>
        <sz val="11"/>
        <rFont val="宋体"/>
        <charset val="134"/>
      </rPr>
      <t>惠南养护院新建工程</t>
    </r>
  </si>
  <si>
    <r>
      <rPr>
        <sz val="11"/>
        <rFont val="宋体"/>
        <charset val="134"/>
      </rPr>
      <t>浦东新区祝桥养护院新建工程（一期）</t>
    </r>
  </si>
  <si>
    <r>
      <rPr>
        <sz val="11"/>
        <rFont val="宋体"/>
        <charset val="134"/>
      </rPr>
      <t>灶东污水泵站扩建工程</t>
    </r>
  </si>
  <si>
    <r>
      <rPr>
        <sz val="11"/>
        <rFont val="Times New Roman"/>
        <charset val="134"/>
      </rPr>
      <t>2121899</t>
    </r>
    <r>
      <rPr>
        <sz val="11"/>
        <rFont val="宋体"/>
        <charset val="134"/>
      </rPr>
      <t>其他污水处理费对应专项债务收入安排的支出</t>
    </r>
  </si>
  <si>
    <r>
      <rPr>
        <sz val="11"/>
        <rFont val="宋体"/>
        <charset val="134"/>
      </rPr>
      <t>海滨污水处理厂进厂管（灶东污水泵站</t>
    </r>
    <r>
      <rPr>
        <sz val="11"/>
        <rFont val="Times New Roman"/>
        <charset val="134"/>
      </rPr>
      <t>-</t>
    </r>
    <r>
      <rPr>
        <sz val="11"/>
        <rFont val="宋体"/>
        <charset val="134"/>
      </rPr>
      <t>海滨污水处理厂）新建工程</t>
    </r>
  </si>
  <si>
    <r>
      <rPr>
        <sz val="11"/>
        <rFont val="宋体"/>
        <charset val="134"/>
      </rPr>
      <t>新场污水泵站扩建工程</t>
    </r>
  </si>
  <si>
    <r>
      <rPr>
        <b/>
        <sz val="11"/>
        <rFont val="宋体"/>
        <charset val="134"/>
      </rPr>
      <t>二</t>
    </r>
  </si>
  <si>
    <r>
      <rPr>
        <b/>
        <sz val="11"/>
        <rFont val="宋体"/>
        <charset val="134"/>
      </rPr>
      <t>再融资债券置换可安排财力拟安排项目合计</t>
    </r>
  </si>
  <si>
    <r>
      <rPr>
        <b/>
        <sz val="11"/>
        <rFont val="宋体"/>
        <charset val="134"/>
      </rPr>
      <t>再融资一般债券置换可安排财力拟安排项目小计</t>
    </r>
  </si>
  <si>
    <r>
      <rPr>
        <sz val="11"/>
        <rFont val="宋体"/>
        <charset val="134"/>
      </rPr>
      <t>轨交</t>
    </r>
    <r>
      <rPr>
        <sz val="11"/>
        <rFont val="Times New Roman"/>
        <charset val="134"/>
      </rPr>
      <t>16</t>
    </r>
    <r>
      <rPr>
        <sz val="11"/>
        <rFont val="宋体"/>
        <charset val="134"/>
      </rPr>
      <t>号线周浦东站</t>
    </r>
    <r>
      <rPr>
        <sz val="11"/>
        <rFont val="Times New Roman"/>
        <charset val="134"/>
      </rPr>
      <t>07-05</t>
    </r>
    <r>
      <rPr>
        <sz val="11"/>
        <rFont val="宋体"/>
        <charset val="134"/>
      </rPr>
      <t>地块配套小学新建工程</t>
    </r>
  </si>
  <si>
    <r>
      <rPr>
        <sz val="11"/>
        <rFont val="Times New Roman"/>
        <charset val="134"/>
      </rPr>
      <t>2050299</t>
    </r>
    <r>
      <rPr>
        <sz val="11"/>
        <rFont val="宋体"/>
        <charset val="134"/>
      </rPr>
      <t>其他普通教育支出</t>
    </r>
  </si>
  <si>
    <r>
      <rPr>
        <sz val="11"/>
        <rFont val="宋体"/>
        <charset val="134"/>
      </rPr>
      <t>轨交</t>
    </r>
    <r>
      <rPr>
        <sz val="11"/>
        <rFont val="Times New Roman"/>
        <charset val="134"/>
      </rPr>
      <t>16</t>
    </r>
    <r>
      <rPr>
        <sz val="11"/>
        <rFont val="宋体"/>
        <charset val="134"/>
      </rPr>
      <t>号线周浦东站</t>
    </r>
    <r>
      <rPr>
        <sz val="11"/>
        <rFont val="Times New Roman"/>
        <charset val="134"/>
      </rPr>
      <t>07-08</t>
    </r>
    <r>
      <rPr>
        <sz val="11"/>
        <rFont val="宋体"/>
        <charset val="134"/>
      </rPr>
      <t>地块配套幼儿园新建工程</t>
    </r>
  </si>
  <si>
    <r>
      <rPr>
        <sz val="11"/>
        <rFont val="Times New Roman"/>
        <charset val="134"/>
      </rPr>
      <t>47-02</t>
    </r>
    <r>
      <rPr>
        <sz val="11"/>
        <rFont val="宋体"/>
        <charset val="134"/>
      </rPr>
      <t>地块幼儿园建设工程</t>
    </r>
  </si>
  <si>
    <r>
      <rPr>
        <sz val="11"/>
        <rFont val="宋体"/>
        <charset val="134"/>
      </rPr>
      <t>杨高北路（洲海路</t>
    </r>
    <r>
      <rPr>
        <sz val="11"/>
        <rFont val="Times New Roman"/>
        <charset val="134"/>
      </rPr>
      <t>-</t>
    </r>
    <r>
      <rPr>
        <sz val="11"/>
        <rFont val="宋体"/>
        <charset val="134"/>
      </rPr>
      <t>金海路）改建工程</t>
    </r>
  </si>
  <si>
    <t>外环东段（华夏中路-龙东大道）交通功能提升工程</t>
  </si>
  <si>
    <r>
      <rPr>
        <sz val="11"/>
        <rFont val="宋体"/>
        <charset val="134"/>
      </rPr>
      <t>金海路（杨高路</t>
    </r>
    <r>
      <rPr>
        <sz val="11"/>
        <rFont val="Times New Roman"/>
        <charset val="134"/>
      </rPr>
      <t>-</t>
    </r>
    <r>
      <rPr>
        <sz val="11"/>
        <rFont val="宋体"/>
        <charset val="134"/>
      </rPr>
      <t>华东路东侧）改建工程</t>
    </r>
  </si>
  <si>
    <r>
      <rPr>
        <sz val="11"/>
        <rFont val="宋体"/>
        <charset val="134"/>
      </rPr>
      <t>陆家嘴焕彩水环品质提升工程（二期）</t>
    </r>
  </si>
  <si>
    <r>
      <rPr>
        <sz val="11"/>
        <rFont val="宋体"/>
        <charset val="134"/>
      </rPr>
      <t>三林</t>
    </r>
    <r>
      <rPr>
        <sz val="11"/>
        <rFont val="Times New Roman"/>
        <charset val="134"/>
      </rPr>
      <t>400</t>
    </r>
    <r>
      <rPr>
        <sz val="11"/>
        <rFont val="宋体"/>
        <charset val="134"/>
      </rPr>
      <t>米外环绿带（新桥港</t>
    </r>
    <r>
      <rPr>
        <sz val="11"/>
        <rFont val="Times New Roman"/>
        <charset val="134"/>
      </rPr>
      <t>-</t>
    </r>
    <r>
      <rPr>
        <sz val="11"/>
        <rFont val="宋体"/>
        <charset val="134"/>
      </rPr>
      <t>东明路）建设工程</t>
    </r>
  </si>
  <si>
    <r>
      <rPr>
        <sz val="11"/>
        <rFont val="宋体"/>
        <charset val="134"/>
      </rPr>
      <t>高科路公园改造工程</t>
    </r>
  </si>
  <si>
    <r>
      <rPr>
        <sz val="11"/>
        <rFont val="宋体"/>
        <charset val="134"/>
      </rPr>
      <t>汤巷公园改造工程</t>
    </r>
  </si>
  <si>
    <r>
      <rPr>
        <sz val="11"/>
        <rFont val="宋体"/>
        <charset val="134"/>
      </rPr>
      <t>秀南公园改造工程</t>
    </r>
  </si>
  <si>
    <r>
      <rPr>
        <sz val="11"/>
        <rFont val="宋体"/>
        <charset val="134"/>
      </rPr>
      <t>孝亲公园改造工程</t>
    </r>
  </si>
  <si>
    <r>
      <rPr>
        <sz val="11"/>
        <rFont val="宋体"/>
        <charset val="134"/>
      </rPr>
      <t>沪南公路污水总管支线改建工程</t>
    </r>
  </si>
  <si>
    <r>
      <rPr>
        <sz val="11"/>
        <rFont val="宋体"/>
        <charset val="134"/>
      </rPr>
      <t>申江路（外环</t>
    </r>
    <r>
      <rPr>
        <sz val="11"/>
        <rFont val="Times New Roman"/>
        <charset val="134"/>
      </rPr>
      <t>-</t>
    </r>
    <r>
      <rPr>
        <sz val="11"/>
        <rFont val="宋体"/>
        <charset val="134"/>
      </rPr>
      <t>周邓公路）污水管道建设工程</t>
    </r>
  </si>
  <si>
    <r>
      <rPr>
        <sz val="11"/>
        <rFont val="宋体"/>
        <charset val="134"/>
      </rPr>
      <t>园德路（南芦公路以西）和园顺路（南芦公路</t>
    </r>
    <r>
      <rPr>
        <sz val="11"/>
        <rFont val="Times New Roman"/>
        <charset val="134"/>
      </rPr>
      <t>-</t>
    </r>
    <r>
      <rPr>
        <sz val="11"/>
        <rFont val="宋体"/>
        <charset val="134"/>
      </rPr>
      <t>园中路）雨水管道改建工程</t>
    </r>
  </si>
  <si>
    <r>
      <rPr>
        <sz val="11"/>
        <rFont val="宋体"/>
        <charset val="134"/>
      </rPr>
      <t>洋泾雨水泵站新建工程</t>
    </r>
  </si>
  <si>
    <r>
      <rPr>
        <sz val="11"/>
        <rFont val="宋体"/>
        <charset val="134"/>
      </rPr>
      <t>竹园绿地提标调蓄池新建工程</t>
    </r>
  </si>
  <si>
    <r>
      <rPr>
        <sz val="11"/>
        <rFont val="宋体"/>
        <charset val="134"/>
      </rPr>
      <t>花木</t>
    </r>
    <r>
      <rPr>
        <sz val="11"/>
        <rFont val="Times New Roman"/>
        <charset val="134"/>
      </rPr>
      <t>2#</t>
    </r>
    <r>
      <rPr>
        <sz val="11"/>
        <rFont val="宋体"/>
        <charset val="134"/>
      </rPr>
      <t>初期雨水调蓄池建设工程</t>
    </r>
  </si>
  <si>
    <r>
      <rPr>
        <sz val="11"/>
        <rFont val="宋体"/>
        <charset val="134"/>
      </rPr>
      <t>塘桥初期雨水调蓄池建设工程</t>
    </r>
  </si>
  <si>
    <r>
      <rPr>
        <sz val="11"/>
        <rFont val="宋体"/>
        <charset val="134"/>
      </rPr>
      <t>其昌栈初期雨水调蓄池建设工程</t>
    </r>
  </si>
  <si>
    <r>
      <rPr>
        <sz val="11"/>
        <rFont val="宋体"/>
        <charset val="134"/>
      </rPr>
      <t>张家浜初期雨水调蓄池建设工程</t>
    </r>
  </si>
  <si>
    <r>
      <rPr>
        <sz val="11"/>
        <rFont val="宋体"/>
        <charset val="134"/>
      </rPr>
      <t>耀华初期雨水调蓄池建设工程</t>
    </r>
  </si>
  <si>
    <r>
      <rPr>
        <sz val="11"/>
        <rFont val="宋体"/>
        <charset val="134"/>
      </rPr>
      <t>绿川初期雨水调蓄池建设工程</t>
    </r>
  </si>
  <si>
    <r>
      <rPr>
        <sz val="11"/>
        <rFont val="宋体"/>
        <charset val="134"/>
      </rPr>
      <t>凌兆排水系统初雨调蓄池新建工程</t>
    </r>
  </si>
  <si>
    <r>
      <rPr>
        <sz val="11"/>
        <rFont val="宋体"/>
        <charset val="134"/>
      </rPr>
      <t>金科初期雨水调蓄池建设工程</t>
    </r>
  </si>
  <si>
    <r>
      <rPr>
        <sz val="11"/>
        <rFont val="宋体"/>
        <charset val="134"/>
      </rPr>
      <t>云山初期雨水调蓄池建设工程</t>
    </r>
  </si>
  <si>
    <r>
      <rPr>
        <sz val="11"/>
        <rFont val="宋体"/>
        <charset val="134"/>
      </rPr>
      <t>浦兴初期雨水调蓄池建设工程</t>
    </r>
  </si>
  <si>
    <r>
      <rPr>
        <sz val="11"/>
        <rFont val="宋体"/>
        <charset val="134"/>
      </rPr>
      <t>泾东泾西初期雨水调蓄池建设工程</t>
    </r>
  </si>
  <si>
    <r>
      <rPr>
        <sz val="11"/>
        <rFont val="宋体"/>
        <charset val="134"/>
      </rPr>
      <t>金桥区域排水系统初期雨水治理工程</t>
    </r>
  </si>
  <si>
    <r>
      <rPr>
        <sz val="11"/>
        <rFont val="宋体"/>
        <charset val="134"/>
      </rPr>
      <t>张江中初期雨水调蓄管道建设工程</t>
    </r>
  </si>
  <si>
    <r>
      <rPr>
        <sz val="11"/>
        <rFont val="宋体"/>
        <charset val="134"/>
      </rPr>
      <t>孙桥初期雨水调蓄管道建设工程</t>
    </r>
  </si>
  <si>
    <r>
      <rPr>
        <sz val="11"/>
        <rFont val="宋体"/>
        <charset val="134"/>
      </rPr>
      <t>新场垃圾分流转运中心建设工程</t>
    </r>
  </si>
  <si>
    <r>
      <rPr>
        <sz val="11"/>
        <rFont val="宋体"/>
        <charset val="134"/>
      </rPr>
      <t>陈行垃圾分流转运中心新建工程</t>
    </r>
  </si>
  <si>
    <r>
      <rPr>
        <sz val="11"/>
        <rFont val="宋体"/>
        <charset val="134"/>
      </rPr>
      <t>上海九段沙湿地国家级自然保护区信息化系统建设工程</t>
    </r>
  </si>
  <si>
    <r>
      <rPr>
        <sz val="11"/>
        <rFont val="宋体"/>
        <charset val="134"/>
      </rPr>
      <t>上海国际旅游度假区围场河综合功能提升工程（二期）建设工程</t>
    </r>
  </si>
  <si>
    <r>
      <rPr>
        <sz val="11"/>
        <rFont val="宋体"/>
        <charset val="134"/>
      </rPr>
      <t>上海国际医学园区周家浜（高新河</t>
    </r>
    <r>
      <rPr>
        <sz val="11"/>
        <rFont val="Times New Roman"/>
        <charset val="134"/>
      </rPr>
      <t>-</t>
    </r>
    <r>
      <rPr>
        <sz val="11"/>
        <rFont val="宋体"/>
        <charset val="134"/>
      </rPr>
      <t>申江路）河道整治工程</t>
    </r>
  </si>
  <si>
    <r>
      <rPr>
        <sz val="11"/>
        <rFont val="宋体"/>
        <charset val="134"/>
      </rPr>
      <t>上海国际医学园区薰衣草河（七灶港</t>
    </r>
    <r>
      <rPr>
        <sz val="11"/>
        <rFont val="Times New Roman"/>
        <charset val="134"/>
      </rPr>
      <t>-</t>
    </r>
    <r>
      <rPr>
        <sz val="11"/>
        <rFont val="宋体"/>
        <charset val="134"/>
      </rPr>
      <t>周家浜）河道整治工程</t>
    </r>
  </si>
  <si>
    <r>
      <rPr>
        <sz val="11"/>
        <rFont val="宋体"/>
        <charset val="134"/>
      </rPr>
      <t>康桥工业区南区南张家浜（周北二河</t>
    </r>
    <r>
      <rPr>
        <sz val="11"/>
        <rFont val="Times New Roman"/>
        <charset val="134"/>
      </rPr>
      <t>-</t>
    </r>
    <r>
      <rPr>
        <sz val="11"/>
        <rFont val="宋体"/>
        <charset val="134"/>
      </rPr>
      <t>新场八号河段）河道整治工程</t>
    </r>
  </si>
  <si>
    <r>
      <rPr>
        <sz val="11"/>
        <rFont val="宋体"/>
        <charset val="134"/>
      </rPr>
      <t>龙阳雨水泵站新建工程</t>
    </r>
  </si>
  <si>
    <r>
      <rPr>
        <sz val="11"/>
        <rFont val="宋体"/>
        <charset val="134"/>
      </rPr>
      <t>外环南河（沪南公路</t>
    </r>
    <r>
      <rPr>
        <sz val="11"/>
        <rFont val="Times New Roman"/>
        <charset val="134"/>
      </rPr>
      <t>-</t>
    </r>
    <r>
      <rPr>
        <sz val="11"/>
        <rFont val="宋体"/>
        <charset val="134"/>
      </rPr>
      <t>咸塘港）河道建设工程</t>
    </r>
  </si>
  <si>
    <r>
      <rPr>
        <sz val="11"/>
        <rFont val="宋体"/>
        <charset val="134"/>
      </rPr>
      <t>白海连通管工程</t>
    </r>
  </si>
  <si>
    <r>
      <rPr>
        <sz val="11"/>
        <rFont val="宋体"/>
        <charset val="134"/>
      </rPr>
      <t>博宇路（盛荣路</t>
    </r>
    <r>
      <rPr>
        <sz val="11"/>
        <rFont val="Times New Roman"/>
        <charset val="134"/>
      </rPr>
      <t>-</t>
    </r>
    <r>
      <rPr>
        <sz val="11"/>
        <rFont val="宋体"/>
        <charset val="134"/>
      </rPr>
      <t>昌飞路）建设工程</t>
    </r>
  </si>
  <si>
    <r>
      <rPr>
        <sz val="11"/>
        <rFont val="宋体"/>
        <charset val="134"/>
      </rPr>
      <t>联创路（孙浦路</t>
    </r>
    <r>
      <rPr>
        <sz val="11"/>
        <rFont val="Times New Roman"/>
        <charset val="134"/>
      </rPr>
      <t>-</t>
    </r>
    <r>
      <rPr>
        <sz val="11"/>
        <rFont val="宋体"/>
        <charset val="134"/>
      </rPr>
      <t>唐黄路）建设工程</t>
    </r>
  </si>
  <si>
    <r>
      <rPr>
        <sz val="11"/>
        <rFont val="宋体"/>
        <charset val="134"/>
      </rPr>
      <t>轨交</t>
    </r>
    <r>
      <rPr>
        <sz val="11"/>
        <rFont val="Times New Roman"/>
        <charset val="134"/>
      </rPr>
      <t>16</t>
    </r>
    <r>
      <rPr>
        <sz val="11"/>
        <rFont val="宋体"/>
        <charset val="134"/>
      </rPr>
      <t>号线周浦东站</t>
    </r>
    <r>
      <rPr>
        <sz val="11"/>
        <rFont val="Times New Roman"/>
        <charset val="134"/>
      </rPr>
      <t>09-01</t>
    </r>
    <r>
      <rPr>
        <sz val="11"/>
        <rFont val="宋体"/>
        <charset val="134"/>
      </rPr>
      <t>等地块公共绿地新建工程</t>
    </r>
  </si>
  <si>
    <r>
      <rPr>
        <sz val="11"/>
        <rFont val="宋体"/>
        <charset val="134"/>
      </rPr>
      <t>大治河生态廊道建设工程建设工程</t>
    </r>
  </si>
  <si>
    <r>
      <rPr>
        <sz val="11"/>
        <rFont val="宋体"/>
        <charset val="134"/>
      </rPr>
      <t>繁荣路（周达路</t>
    </r>
    <r>
      <rPr>
        <sz val="11"/>
        <rFont val="Times New Roman"/>
        <charset val="134"/>
      </rPr>
      <t>-S3</t>
    </r>
    <r>
      <rPr>
        <sz val="11"/>
        <rFont val="宋体"/>
        <charset val="134"/>
      </rPr>
      <t>）新建工程</t>
    </r>
  </si>
  <si>
    <r>
      <rPr>
        <sz val="11"/>
        <rFont val="宋体"/>
        <charset val="134"/>
      </rPr>
      <t>上海国际医学园区</t>
    </r>
    <r>
      <rPr>
        <sz val="11"/>
        <rFont val="Times New Roman"/>
        <charset val="134"/>
      </rPr>
      <t>47-08</t>
    </r>
    <r>
      <rPr>
        <sz val="11"/>
        <rFont val="宋体"/>
        <charset val="134"/>
      </rPr>
      <t>地块社区级公共服务设施建设工程</t>
    </r>
  </si>
  <si>
    <r>
      <rPr>
        <sz val="11"/>
        <rFont val="宋体"/>
        <charset val="134"/>
      </rPr>
      <t>博农路（昌飞路</t>
    </r>
    <r>
      <rPr>
        <sz val="11"/>
        <rFont val="Times New Roman"/>
        <charset val="134"/>
      </rPr>
      <t>-</t>
    </r>
    <r>
      <rPr>
        <sz val="11"/>
        <rFont val="宋体"/>
        <charset val="134"/>
      </rPr>
      <t>哥白尼路）新建工程</t>
    </r>
  </si>
  <si>
    <r>
      <rPr>
        <sz val="11"/>
        <rFont val="宋体"/>
        <charset val="134"/>
      </rPr>
      <t>康南路（昌飞路</t>
    </r>
    <r>
      <rPr>
        <sz val="11"/>
        <rFont val="Times New Roman"/>
        <charset val="134"/>
      </rPr>
      <t>-</t>
    </r>
    <r>
      <rPr>
        <sz val="11"/>
        <rFont val="宋体"/>
        <charset val="134"/>
      </rPr>
      <t>哥白尼路）新建工程</t>
    </r>
  </si>
  <si>
    <r>
      <rPr>
        <sz val="11"/>
        <rFont val="宋体"/>
        <charset val="134"/>
      </rPr>
      <t>周达路（周祝公路</t>
    </r>
    <r>
      <rPr>
        <sz val="11"/>
        <rFont val="Times New Roman"/>
        <charset val="134"/>
      </rPr>
      <t>-</t>
    </r>
    <r>
      <rPr>
        <sz val="11"/>
        <rFont val="宋体"/>
        <charset val="134"/>
      </rPr>
      <t>周邓公路）新建工程</t>
    </r>
  </si>
  <si>
    <r>
      <rPr>
        <sz val="11"/>
        <rFont val="宋体"/>
        <charset val="134"/>
      </rPr>
      <t>姚渔港（韵涛路</t>
    </r>
    <r>
      <rPr>
        <sz val="11"/>
        <rFont val="Times New Roman"/>
        <charset val="134"/>
      </rPr>
      <t>-</t>
    </r>
    <r>
      <rPr>
        <sz val="11"/>
        <rFont val="宋体"/>
        <charset val="134"/>
      </rPr>
      <t>周邓公路）河道综合整治工程</t>
    </r>
  </si>
  <si>
    <r>
      <rPr>
        <sz val="11"/>
        <rFont val="宋体"/>
        <charset val="134"/>
      </rPr>
      <t>济阳路（卢浦大桥</t>
    </r>
    <r>
      <rPr>
        <sz val="11"/>
        <rFont val="Times New Roman"/>
        <charset val="134"/>
      </rPr>
      <t>-</t>
    </r>
    <r>
      <rPr>
        <sz val="11"/>
        <rFont val="宋体"/>
        <charset val="134"/>
      </rPr>
      <t>闵行区界）快速化改建工程</t>
    </r>
  </si>
  <si>
    <r>
      <rPr>
        <sz val="11"/>
        <rFont val="宋体"/>
        <charset val="134"/>
      </rPr>
      <t>龙东大道（罗山路</t>
    </r>
    <r>
      <rPr>
        <sz val="11"/>
        <rFont val="Times New Roman"/>
        <charset val="134"/>
      </rPr>
      <t>-G1501</t>
    </r>
    <r>
      <rPr>
        <sz val="11"/>
        <rFont val="宋体"/>
        <charset val="134"/>
      </rPr>
      <t>）改建工程</t>
    </r>
  </si>
  <si>
    <r>
      <rPr>
        <sz val="11"/>
        <rFont val="宋体"/>
        <charset val="134"/>
      </rPr>
      <t>杨高南路（龙阳路立交</t>
    </r>
    <r>
      <rPr>
        <sz val="11"/>
        <rFont val="Times New Roman"/>
        <charset val="134"/>
      </rPr>
      <t>-</t>
    </r>
    <r>
      <rPr>
        <sz val="11"/>
        <rFont val="宋体"/>
        <charset val="134"/>
      </rPr>
      <t>高科西路）改建工程</t>
    </r>
  </si>
  <si>
    <r>
      <rPr>
        <sz val="11"/>
        <rFont val="宋体"/>
        <charset val="134"/>
      </rPr>
      <t>唐黄路（华夏东路</t>
    </r>
    <r>
      <rPr>
        <sz val="11"/>
        <rFont val="Times New Roman"/>
        <charset val="134"/>
      </rPr>
      <t>-S1</t>
    </r>
    <r>
      <rPr>
        <sz val="11"/>
        <rFont val="宋体"/>
        <charset val="134"/>
      </rPr>
      <t>）新建工程</t>
    </r>
  </si>
  <si>
    <r>
      <rPr>
        <sz val="11"/>
        <rFont val="宋体"/>
        <charset val="134"/>
      </rPr>
      <t>唐黄路（华夏东路</t>
    </r>
    <r>
      <rPr>
        <sz val="11"/>
        <rFont val="Times New Roman"/>
        <charset val="134"/>
      </rPr>
      <t>-S1</t>
    </r>
    <r>
      <rPr>
        <sz val="11"/>
        <rFont val="宋体"/>
        <charset val="134"/>
      </rPr>
      <t>）两侧绿带新建工程</t>
    </r>
  </si>
  <si>
    <r>
      <rPr>
        <sz val="11"/>
        <rFont val="宋体"/>
        <charset val="134"/>
      </rPr>
      <t>金科路（张家浜</t>
    </r>
    <r>
      <rPr>
        <sz val="11"/>
        <rFont val="Times New Roman"/>
        <charset val="134"/>
      </rPr>
      <t>-</t>
    </r>
    <r>
      <rPr>
        <sz val="11"/>
        <rFont val="宋体"/>
        <charset val="134"/>
      </rPr>
      <t>杨高北路）两侧绿带建设工程</t>
    </r>
  </si>
  <si>
    <r>
      <rPr>
        <sz val="11"/>
        <rFont val="宋体"/>
        <charset val="134"/>
      </rPr>
      <t>金穗路（金海路</t>
    </r>
    <r>
      <rPr>
        <sz val="11"/>
        <rFont val="Times New Roman"/>
        <charset val="134"/>
      </rPr>
      <t>-</t>
    </r>
    <r>
      <rPr>
        <sz val="11"/>
        <rFont val="宋体"/>
        <charset val="134"/>
      </rPr>
      <t>桂桥路）建设工程</t>
    </r>
  </si>
  <si>
    <r>
      <rPr>
        <sz val="11"/>
        <rFont val="宋体"/>
        <charset val="134"/>
      </rPr>
      <t>锦绣东路（申江路</t>
    </r>
    <r>
      <rPr>
        <sz val="11"/>
        <rFont val="Times New Roman"/>
        <charset val="134"/>
      </rPr>
      <t>-</t>
    </r>
    <r>
      <rPr>
        <sz val="11"/>
        <rFont val="宋体"/>
        <charset val="134"/>
      </rPr>
      <t>金槐路）新建工程</t>
    </r>
  </si>
  <si>
    <r>
      <rPr>
        <sz val="11"/>
        <rFont val="宋体"/>
        <charset val="134"/>
      </rPr>
      <t>高科中路（罗山路</t>
    </r>
    <r>
      <rPr>
        <sz val="11"/>
        <rFont val="Times New Roman"/>
        <charset val="134"/>
      </rPr>
      <t>-</t>
    </r>
    <r>
      <rPr>
        <sz val="11"/>
        <rFont val="宋体"/>
        <charset val="134"/>
      </rPr>
      <t>外环线）改建工程</t>
    </r>
  </si>
  <si>
    <r>
      <rPr>
        <sz val="11"/>
        <rFont val="宋体"/>
        <charset val="134"/>
      </rPr>
      <t>凌海路（申亚路</t>
    </r>
    <r>
      <rPr>
        <sz val="11"/>
        <rFont val="Times New Roman"/>
        <charset val="134"/>
      </rPr>
      <t>-</t>
    </r>
    <r>
      <rPr>
        <sz val="11"/>
        <rFont val="宋体"/>
        <charset val="134"/>
      </rPr>
      <t>随塘公路）改扩建</t>
    </r>
  </si>
  <si>
    <r>
      <rPr>
        <sz val="11"/>
        <rFont val="宋体"/>
        <charset val="134"/>
      </rPr>
      <t>良虹路（古恩路</t>
    </r>
    <r>
      <rPr>
        <sz val="11"/>
        <rFont val="Times New Roman"/>
        <charset val="134"/>
      </rPr>
      <t>-</t>
    </r>
    <r>
      <rPr>
        <sz val="11"/>
        <rFont val="宋体"/>
        <charset val="134"/>
      </rPr>
      <t>下盐公路）新建工程</t>
    </r>
  </si>
  <si>
    <r>
      <rPr>
        <sz val="11"/>
        <rFont val="宋体"/>
        <charset val="134"/>
      </rPr>
      <t>东明路（芦恒路</t>
    </r>
    <r>
      <rPr>
        <sz val="11"/>
        <rFont val="Times New Roman"/>
        <charset val="134"/>
      </rPr>
      <t>-</t>
    </r>
    <r>
      <rPr>
        <sz val="11"/>
        <rFont val="宋体"/>
        <charset val="134"/>
      </rPr>
      <t>闵行区界）建设工程</t>
    </r>
  </si>
  <si>
    <r>
      <rPr>
        <sz val="11"/>
        <rFont val="宋体"/>
        <charset val="134"/>
      </rPr>
      <t>川环南路（唐黄路</t>
    </r>
    <r>
      <rPr>
        <sz val="11"/>
        <rFont val="Times New Roman"/>
        <charset val="134"/>
      </rPr>
      <t>-</t>
    </r>
    <r>
      <rPr>
        <sz val="11"/>
        <rFont val="宋体"/>
        <charset val="134"/>
      </rPr>
      <t>德轩路）新建工程</t>
    </r>
  </si>
  <si>
    <r>
      <rPr>
        <sz val="11"/>
        <rFont val="宋体"/>
        <charset val="134"/>
      </rPr>
      <t>拱极东路（两港大道</t>
    </r>
    <r>
      <rPr>
        <sz val="11"/>
        <rFont val="Times New Roman"/>
        <charset val="134"/>
      </rPr>
      <t>-</t>
    </r>
    <r>
      <rPr>
        <sz val="11"/>
        <rFont val="宋体"/>
        <charset val="134"/>
      </rPr>
      <t>零号大堤）建设工程</t>
    </r>
  </si>
  <si>
    <r>
      <rPr>
        <sz val="11"/>
        <rFont val="宋体"/>
        <charset val="134"/>
      </rPr>
      <t>东大公路联络道工程</t>
    </r>
  </si>
  <si>
    <r>
      <rPr>
        <sz val="11"/>
        <rFont val="宋体"/>
        <charset val="134"/>
      </rPr>
      <t>轨道交通</t>
    </r>
    <r>
      <rPr>
        <sz val="11"/>
        <rFont val="Times New Roman"/>
        <charset val="134"/>
      </rPr>
      <t>2</t>
    </r>
    <r>
      <rPr>
        <sz val="11"/>
        <rFont val="宋体"/>
        <charset val="134"/>
      </rPr>
      <t>号线凌空路站公交枢纽新建工程</t>
    </r>
  </si>
  <si>
    <t>东明路（外环线-芦恒路）两侧绿带新建工程</t>
  </si>
  <si>
    <t>川环南路（规划一路-华东路）建设工程</t>
  </si>
  <si>
    <r>
      <rPr>
        <sz val="11"/>
        <rFont val="宋体"/>
        <charset val="134"/>
      </rPr>
      <t>白杨路（龙阳路</t>
    </r>
    <r>
      <rPr>
        <sz val="11"/>
        <rFont val="Times New Roman"/>
        <charset val="134"/>
      </rPr>
      <t>-</t>
    </r>
    <r>
      <rPr>
        <sz val="11"/>
        <rFont val="宋体"/>
        <charset val="134"/>
      </rPr>
      <t>芳华路）改建工程</t>
    </r>
  </si>
  <si>
    <r>
      <rPr>
        <sz val="11"/>
        <rFont val="宋体"/>
        <charset val="134"/>
      </rPr>
      <t>锦延路（竹林路</t>
    </r>
    <r>
      <rPr>
        <sz val="11"/>
        <rFont val="Times New Roman"/>
        <charset val="134"/>
      </rPr>
      <t>-</t>
    </r>
    <r>
      <rPr>
        <sz val="11"/>
        <rFont val="宋体"/>
        <charset val="134"/>
      </rPr>
      <t>锦康路）新建工程</t>
    </r>
  </si>
  <si>
    <r>
      <rPr>
        <sz val="11"/>
        <rFont val="宋体"/>
        <charset val="134"/>
      </rPr>
      <t>金科路（翠柏路</t>
    </r>
    <r>
      <rPr>
        <sz val="11"/>
        <rFont val="Times New Roman"/>
        <charset val="134"/>
      </rPr>
      <t>-</t>
    </r>
    <r>
      <rPr>
        <sz val="11"/>
        <rFont val="宋体"/>
        <charset val="134"/>
      </rPr>
      <t>蔡伦路）改建工程</t>
    </r>
  </si>
  <si>
    <r>
      <rPr>
        <sz val="11"/>
        <rFont val="宋体"/>
        <charset val="134"/>
      </rPr>
      <t>张杨北路（巨峰路</t>
    </r>
    <r>
      <rPr>
        <sz val="11"/>
        <rFont val="Times New Roman"/>
        <charset val="134"/>
      </rPr>
      <t>-</t>
    </r>
    <r>
      <rPr>
        <sz val="11"/>
        <rFont val="宋体"/>
        <charset val="134"/>
      </rPr>
      <t>航津路）建设工程</t>
    </r>
  </si>
  <si>
    <r>
      <rPr>
        <sz val="11"/>
        <rFont val="宋体"/>
        <charset val="134"/>
      </rPr>
      <t>上海健康医学院人行天桥新建工程</t>
    </r>
  </si>
  <si>
    <r>
      <rPr>
        <sz val="11"/>
        <rFont val="宋体"/>
        <charset val="134"/>
      </rPr>
      <t>浦东新区东方路栖霞路人行天桥加装电梯工程</t>
    </r>
  </si>
  <si>
    <r>
      <rPr>
        <sz val="11"/>
        <rFont val="宋体"/>
        <charset val="134"/>
      </rPr>
      <t>年家浜路（康沈路</t>
    </r>
    <r>
      <rPr>
        <sz val="11"/>
        <rFont val="Times New Roman"/>
        <charset val="134"/>
      </rPr>
      <t>-</t>
    </r>
    <r>
      <rPr>
        <sz val="11"/>
        <rFont val="宋体"/>
        <charset val="134"/>
      </rPr>
      <t>文康路）交通疏解工程</t>
    </r>
  </si>
  <si>
    <r>
      <rPr>
        <sz val="11"/>
        <rFont val="宋体"/>
        <charset val="134"/>
      </rPr>
      <t>拱极路跨</t>
    </r>
    <r>
      <rPr>
        <sz val="11"/>
        <rFont val="Times New Roman"/>
        <charset val="134"/>
      </rPr>
      <t>G1503</t>
    </r>
    <r>
      <rPr>
        <sz val="11"/>
        <rFont val="宋体"/>
        <charset val="134"/>
      </rPr>
      <t>人非桥局部改建工程建设工程</t>
    </r>
  </si>
  <si>
    <r>
      <rPr>
        <sz val="11"/>
        <rFont val="宋体"/>
        <charset val="134"/>
      </rPr>
      <t>惠南公交停车保养场新建工程</t>
    </r>
  </si>
  <si>
    <r>
      <rPr>
        <sz val="11"/>
        <rFont val="宋体"/>
        <charset val="134"/>
      </rPr>
      <t>东泰路等</t>
    </r>
    <r>
      <rPr>
        <sz val="11"/>
        <rFont val="Times New Roman"/>
        <charset val="134"/>
      </rPr>
      <t>21</t>
    </r>
    <r>
      <rPr>
        <sz val="11"/>
        <rFont val="宋体"/>
        <charset val="134"/>
      </rPr>
      <t>条道路增装路灯工程</t>
    </r>
  </si>
  <si>
    <r>
      <rPr>
        <sz val="11"/>
        <rFont val="宋体"/>
        <charset val="134"/>
      </rPr>
      <t>张江区域川北公路高斯路等路口合杆整治工程及济阳路临近道路架空线入地修复工程</t>
    </r>
  </si>
  <si>
    <r>
      <rPr>
        <sz val="11"/>
        <rFont val="宋体"/>
        <charset val="134"/>
      </rPr>
      <t>张江区域碧波路春晓路等路口合杆整治工程</t>
    </r>
  </si>
  <si>
    <r>
      <rPr>
        <sz val="11"/>
        <rFont val="宋体"/>
        <charset val="134"/>
      </rPr>
      <t>张江区域华夏中路申江路等路口合杆整治工程</t>
    </r>
  </si>
  <si>
    <r>
      <rPr>
        <sz val="11"/>
        <rFont val="宋体"/>
        <charset val="134"/>
      </rPr>
      <t>浦东新区智慧交通云平台（一期）建设工程</t>
    </r>
  </si>
  <si>
    <r>
      <rPr>
        <sz val="11"/>
        <rFont val="宋体"/>
        <charset val="134"/>
      </rPr>
      <t>浦东新区大型居住社区及保障性住房精细化管理平台和基础数据库项目建设工程</t>
    </r>
  </si>
  <si>
    <r>
      <rPr>
        <sz val="11"/>
        <rFont val="宋体"/>
        <charset val="134"/>
      </rPr>
      <t>永旺东路（永达路</t>
    </r>
    <r>
      <rPr>
        <sz val="11"/>
        <rFont val="Times New Roman"/>
        <charset val="134"/>
      </rPr>
      <t>-</t>
    </r>
    <r>
      <rPr>
        <sz val="11"/>
        <rFont val="宋体"/>
        <charset val="134"/>
      </rPr>
      <t>金团路）建设工程</t>
    </r>
  </si>
  <si>
    <r>
      <rPr>
        <sz val="11"/>
        <rFont val="宋体"/>
        <charset val="134"/>
      </rPr>
      <t>金团路（永旺东路</t>
    </r>
    <r>
      <rPr>
        <sz val="11"/>
        <rFont val="Times New Roman"/>
        <charset val="134"/>
      </rPr>
      <t>-</t>
    </r>
    <r>
      <rPr>
        <sz val="11"/>
        <rFont val="宋体"/>
        <charset val="134"/>
      </rPr>
      <t>永晨路）建设工程</t>
    </r>
  </si>
  <si>
    <r>
      <rPr>
        <sz val="11"/>
        <rFont val="宋体"/>
        <charset val="134"/>
      </rPr>
      <t>锦绣东路（金槐路</t>
    </r>
    <r>
      <rPr>
        <sz val="11"/>
        <rFont val="Times New Roman"/>
        <charset val="134"/>
      </rPr>
      <t>-</t>
    </r>
    <r>
      <rPr>
        <sz val="11"/>
        <rFont val="宋体"/>
        <charset val="134"/>
      </rPr>
      <t>顾唐路）新建工程</t>
    </r>
  </si>
  <si>
    <r>
      <rPr>
        <sz val="11"/>
        <rFont val="宋体"/>
        <charset val="134"/>
      </rPr>
      <t>六奉公路（周邓公路－南次入口）新建工程</t>
    </r>
  </si>
  <si>
    <r>
      <rPr>
        <sz val="11"/>
        <rFont val="宋体"/>
        <charset val="134"/>
      </rPr>
      <t>杨高路</t>
    </r>
    <r>
      <rPr>
        <sz val="11"/>
        <rFont val="Times New Roman"/>
        <charset val="134"/>
      </rPr>
      <t>-</t>
    </r>
    <r>
      <rPr>
        <sz val="11"/>
        <rFont val="宋体"/>
        <charset val="134"/>
      </rPr>
      <t>芳甸路立交工程</t>
    </r>
  </si>
  <si>
    <r>
      <rPr>
        <sz val="11"/>
        <rFont val="宋体"/>
        <charset val="134"/>
      </rPr>
      <t>沪南公路（康花路－上南路）新建工程</t>
    </r>
  </si>
  <si>
    <r>
      <rPr>
        <sz val="11"/>
        <rFont val="宋体"/>
        <charset val="134"/>
      </rPr>
      <t>张东路（张衡路</t>
    </r>
    <r>
      <rPr>
        <sz val="11"/>
        <rFont val="Times New Roman"/>
        <charset val="134"/>
      </rPr>
      <t>-</t>
    </r>
    <r>
      <rPr>
        <sz val="11"/>
        <rFont val="宋体"/>
        <charset val="134"/>
      </rPr>
      <t>华夏中路）建设工程</t>
    </r>
  </si>
  <si>
    <r>
      <rPr>
        <sz val="11"/>
        <rFont val="宋体"/>
        <charset val="134"/>
      </rPr>
      <t>北洋泾路（灵山路</t>
    </r>
    <r>
      <rPr>
        <sz val="11"/>
        <rFont val="Times New Roman"/>
        <charset val="134"/>
      </rPr>
      <t>-</t>
    </r>
    <r>
      <rPr>
        <sz val="11"/>
        <rFont val="宋体"/>
        <charset val="134"/>
      </rPr>
      <t>杨高中路）改建工程</t>
    </r>
  </si>
  <si>
    <r>
      <rPr>
        <sz val="11"/>
        <rFont val="宋体"/>
        <charset val="134"/>
      </rPr>
      <t>三林路（济阳路－长清路）改建工程</t>
    </r>
  </si>
  <si>
    <r>
      <rPr>
        <sz val="11"/>
        <rFont val="宋体"/>
        <charset val="134"/>
      </rPr>
      <t>长清路（三林路－外环线）跨线桥建设工程</t>
    </r>
  </si>
  <si>
    <r>
      <rPr>
        <sz val="11"/>
        <rFont val="宋体"/>
        <charset val="134"/>
      </rPr>
      <t>东明路（芦恒路</t>
    </r>
    <r>
      <rPr>
        <sz val="11"/>
        <rFont val="Times New Roman"/>
        <charset val="134"/>
      </rPr>
      <t>-</t>
    </r>
    <r>
      <rPr>
        <sz val="11"/>
        <rFont val="宋体"/>
        <charset val="134"/>
      </rPr>
      <t>环林西路）建设工程</t>
    </r>
  </si>
  <si>
    <r>
      <rPr>
        <sz val="11"/>
        <rFont val="宋体"/>
        <charset val="134"/>
      </rPr>
      <t>川周公路（华东路－河滨路）改建工程</t>
    </r>
  </si>
  <si>
    <r>
      <rPr>
        <sz val="11"/>
        <rFont val="宋体"/>
        <charset val="134"/>
      </rPr>
      <t>中环线浦东段东段（军工路越江隧道</t>
    </r>
    <r>
      <rPr>
        <sz val="11"/>
        <rFont val="Times New Roman"/>
        <charset val="134"/>
      </rPr>
      <t>-</t>
    </r>
    <r>
      <rPr>
        <sz val="11"/>
        <rFont val="宋体"/>
        <charset val="134"/>
      </rPr>
      <t>高科中路）建设工程</t>
    </r>
  </si>
  <si>
    <r>
      <rPr>
        <sz val="11"/>
        <rFont val="宋体"/>
        <charset val="134"/>
      </rPr>
      <t>上南路（</t>
    </r>
    <r>
      <rPr>
        <sz val="11"/>
        <rFont val="Times New Roman"/>
        <charset val="134"/>
      </rPr>
      <t>A20-</t>
    </r>
    <r>
      <rPr>
        <sz val="11"/>
        <rFont val="宋体"/>
        <charset val="134"/>
      </rPr>
      <t>区界）道路改建工程</t>
    </r>
  </si>
  <si>
    <r>
      <rPr>
        <sz val="11"/>
        <rFont val="宋体"/>
        <charset val="134"/>
      </rPr>
      <t>港城路（浦东北路－双江路）建设工程</t>
    </r>
  </si>
  <si>
    <r>
      <rPr>
        <sz val="11"/>
        <rFont val="宋体"/>
        <charset val="134"/>
      </rPr>
      <t>双江路污水泵站建设工程</t>
    </r>
  </si>
  <si>
    <r>
      <rPr>
        <sz val="11"/>
        <rFont val="宋体"/>
        <charset val="134"/>
      </rPr>
      <t>申江路（华夏中路南</t>
    </r>
    <r>
      <rPr>
        <sz val="11"/>
        <rFont val="Times New Roman"/>
        <charset val="134"/>
      </rPr>
      <t>-</t>
    </r>
    <r>
      <rPr>
        <sz val="11"/>
        <rFont val="宋体"/>
        <charset val="134"/>
      </rPr>
      <t>沈家港桥）新建工程</t>
    </r>
  </si>
  <si>
    <r>
      <rPr>
        <sz val="11"/>
        <rFont val="Times New Roman"/>
        <charset val="134"/>
      </rPr>
      <t>A30</t>
    </r>
    <r>
      <rPr>
        <sz val="11"/>
        <rFont val="宋体"/>
        <charset val="134"/>
      </rPr>
      <t>配套道路（高科西路、浦川路、金海路、机场大道）建设工程</t>
    </r>
  </si>
  <si>
    <r>
      <rPr>
        <sz val="11"/>
        <rFont val="宋体"/>
        <charset val="134"/>
      </rPr>
      <t>拱为路（南祝公路</t>
    </r>
    <r>
      <rPr>
        <sz val="11"/>
        <rFont val="Times New Roman"/>
        <charset val="134"/>
      </rPr>
      <t>-</t>
    </r>
    <r>
      <rPr>
        <sz val="11"/>
        <rFont val="宋体"/>
        <charset val="134"/>
      </rPr>
      <t>学海路）建设工程</t>
    </r>
  </si>
  <si>
    <r>
      <rPr>
        <sz val="11"/>
        <rFont val="宋体"/>
        <charset val="134"/>
      </rPr>
      <t>沈梅路（康沈路－林海公路）建设工程</t>
    </r>
  </si>
  <si>
    <r>
      <rPr>
        <sz val="11"/>
        <rFont val="宋体"/>
        <charset val="134"/>
      </rPr>
      <t>华洲路（川南奉公路</t>
    </r>
    <r>
      <rPr>
        <sz val="11"/>
        <rFont val="Times New Roman"/>
        <charset val="134"/>
      </rPr>
      <t>-</t>
    </r>
    <r>
      <rPr>
        <sz val="11"/>
        <rFont val="宋体"/>
        <charset val="134"/>
      </rPr>
      <t>海滨路）建设工程</t>
    </r>
  </si>
  <si>
    <r>
      <rPr>
        <sz val="11"/>
        <rFont val="宋体"/>
        <charset val="134"/>
      </rPr>
      <t>罗山路（中环线</t>
    </r>
    <r>
      <rPr>
        <sz val="11"/>
        <rFont val="Times New Roman"/>
        <charset val="134"/>
      </rPr>
      <t>-S20</t>
    </r>
    <r>
      <rPr>
        <sz val="11"/>
        <rFont val="宋体"/>
        <charset val="134"/>
      </rPr>
      <t>）道路两侧绿带建设工程</t>
    </r>
  </si>
  <si>
    <r>
      <rPr>
        <sz val="11"/>
        <rFont val="宋体"/>
        <charset val="134"/>
      </rPr>
      <t>下盐公路（申江路</t>
    </r>
    <r>
      <rPr>
        <sz val="11"/>
        <rFont val="Times New Roman"/>
        <charset val="134"/>
      </rPr>
      <t>—</t>
    </r>
    <r>
      <rPr>
        <sz val="11"/>
        <rFont val="宋体"/>
        <charset val="134"/>
      </rPr>
      <t>闵行区界）建设工程</t>
    </r>
  </si>
  <si>
    <r>
      <rPr>
        <sz val="11"/>
        <rFont val="宋体"/>
        <charset val="134"/>
      </rPr>
      <t>申江南路（沪南公路－奉贤区界）建设工程</t>
    </r>
  </si>
  <si>
    <r>
      <rPr>
        <sz val="11"/>
        <rFont val="宋体"/>
        <charset val="134"/>
      </rPr>
      <t>闻居路（凌空路</t>
    </r>
    <r>
      <rPr>
        <sz val="11"/>
        <rFont val="Times New Roman"/>
        <charset val="134"/>
      </rPr>
      <t>—</t>
    </r>
    <r>
      <rPr>
        <sz val="11"/>
        <rFont val="宋体"/>
        <charset val="134"/>
      </rPr>
      <t>西乐路）建设工程</t>
    </r>
  </si>
  <si>
    <r>
      <rPr>
        <sz val="11"/>
        <rFont val="宋体"/>
        <charset val="134"/>
      </rPr>
      <t>六奉公路（周邓公路</t>
    </r>
    <r>
      <rPr>
        <sz val="11"/>
        <rFont val="Times New Roman"/>
        <charset val="134"/>
      </rPr>
      <t>-</t>
    </r>
    <r>
      <rPr>
        <sz val="11"/>
        <rFont val="宋体"/>
        <charset val="134"/>
      </rPr>
      <t>沪南公路）新建工程</t>
    </r>
  </si>
  <si>
    <r>
      <rPr>
        <sz val="11"/>
        <rFont val="宋体"/>
        <charset val="134"/>
      </rPr>
      <t>张江路（华夏路</t>
    </r>
    <r>
      <rPr>
        <sz val="11"/>
        <rFont val="Times New Roman"/>
        <charset val="134"/>
      </rPr>
      <t>-</t>
    </r>
    <r>
      <rPr>
        <sz val="11"/>
        <rFont val="宋体"/>
        <charset val="134"/>
      </rPr>
      <t>高科路）道路改建工程</t>
    </r>
  </si>
  <si>
    <r>
      <rPr>
        <sz val="11"/>
        <rFont val="宋体"/>
        <charset val="134"/>
      </rPr>
      <t>上川路（金群路</t>
    </r>
    <r>
      <rPr>
        <sz val="11"/>
        <rFont val="Times New Roman"/>
        <charset val="134"/>
      </rPr>
      <t>-</t>
    </r>
    <r>
      <rPr>
        <sz val="11"/>
        <rFont val="宋体"/>
        <charset val="134"/>
      </rPr>
      <t>川南奉公路）建设工程</t>
    </r>
  </si>
  <si>
    <r>
      <rPr>
        <sz val="11"/>
        <rFont val="宋体"/>
        <charset val="134"/>
      </rPr>
      <t>南六公路（</t>
    </r>
    <r>
      <rPr>
        <sz val="11"/>
        <rFont val="Times New Roman"/>
        <charset val="134"/>
      </rPr>
      <t>S32-</t>
    </r>
    <r>
      <rPr>
        <sz val="11"/>
        <rFont val="宋体"/>
        <charset val="134"/>
      </rPr>
      <t>沪南公路）改扩建工程</t>
    </r>
  </si>
  <si>
    <r>
      <rPr>
        <sz val="11"/>
        <rFont val="宋体"/>
        <charset val="134"/>
      </rPr>
      <t>大川公路（宣黄公路</t>
    </r>
    <r>
      <rPr>
        <sz val="11"/>
        <rFont val="Times New Roman"/>
        <charset val="134"/>
      </rPr>
      <t>-</t>
    </r>
    <r>
      <rPr>
        <sz val="11"/>
        <rFont val="宋体"/>
        <charset val="134"/>
      </rPr>
      <t>南芦公路）新建工程</t>
    </r>
  </si>
  <si>
    <r>
      <rPr>
        <sz val="11"/>
        <rFont val="宋体"/>
        <charset val="134"/>
      </rPr>
      <t>创新中路（顾唐路</t>
    </r>
    <r>
      <rPr>
        <sz val="11"/>
        <rFont val="Times New Roman"/>
        <charset val="134"/>
      </rPr>
      <t>-</t>
    </r>
    <r>
      <rPr>
        <sz val="11"/>
        <rFont val="宋体"/>
        <charset val="134"/>
      </rPr>
      <t>华东路）改建</t>
    </r>
  </si>
  <si>
    <r>
      <rPr>
        <sz val="11"/>
        <rFont val="宋体"/>
        <charset val="134"/>
      </rPr>
      <t>繁荣路（周东路</t>
    </r>
    <r>
      <rPr>
        <sz val="11"/>
        <rFont val="Times New Roman"/>
        <charset val="134"/>
      </rPr>
      <t>-</t>
    </r>
    <r>
      <rPr>
        <sz val="11"/>
        <rFont val="宋体"/>
        <charset val="134"/>
      </rPr>
      <t>周达路）新建工程</t>
    </r>
  </si>
  <si>
    <r>
      <rPr>
        <sz val="11"/>
        <rFont val="宋体"/>
        <charset val="134"/>
      </rPr>
      <t>南叶公路（沪南公路</t>
    </r>
    <r>
      <rPr>
        <sz val="11"/>
        <rFont val="Times New Roman"/>
        <charset val="134"/>
      </rPr>
      <t>-</t>
    </r>
    <r>
      <rPr>
        <sz val="11"/>
        <rFont val="宋体"/>
        <charset val="134"/>
      </rPr>
      <t>大治河）新建工程</t>
    </r>
  </si>
  <si>
    <r>
      <rPr>
        <sz val="11"/>
        <rFont val="宋体"/>
        <charset val="134"/>
      </rPr>
      <t>海科路（罗山路辅道</t>
    </r>
    <r>
      <rPr>
        <sz val="11"/>
        <rFont val="Times New Roman"/>
        <charset val="134"/>
      </rPr>
      <t>-</t>
    </r>
    <r>
      <rPr>
        <sz val="11"/>
        <rFont val="宋体"/>
        <charset val="134"/>
      </rPr>
      <t>集慧路）新建工程</t>
    </r>
  </si>
  <si>
    <r>
      <rPr>
        <sz val="11"/>
        <rFont val="宋体"/>
        <charset val="134"/>
      </rPr>
      <t>巨峰路（申江路</t>
    </r>
    <r>
      <rPr>
        <sz val="11"/>
        <rFont val="Times New Roman"/>
        <charset val="134"/>
      </rPr>
      <t>-</t>
    </r>
    <r>
      <rPr>
        <sz val="11"/>
        <rFont val="宋体"/>
        <charset val="134"/>
      </rPr>
      <t>金穗路）改扩建工程</t>
    </r>
  </si>
  <si>
    <r>
      <rPr>
        <sz val="11"/>
        <rFont val="宋体"/>
        <charset val="134"/>
      </rPr>
      <t>东陆路等</t>
    </r>
    <r>
      <rPr>
        <sz val="11"/>
        <rFont val="Times New Roman"/>
        <charset val="134"/>
      </rPr>
      <t>18</t>
    </r>
    <r>
      <rPr>
        <sz val="11"/>
        <rFont val="宋体"/>
        <charset val="134"/>
      </rPr>
      <t>条路灯增装工程</t>
    </r>
  </si>
  <si>
    <r>
      <rPr>
        <sz val="11"/>
        <rFont val="宋体"/>
        <charset val="134"/>
      </rPr>
      <t>长清北路公交枢纽新建工程</t>
    </r>
  </si>
  <si>
    <r>
      <rPr>
        <sz val="11"/>
        <rFont val="宋体"/>
        <charset val="134"/>
      </rPr>
      <t>轨道交通</t>
    </r>
    <r>
      <rPr>
        <sz val="11"/>
        <rFont val="Times New Roman"/>
        <charset val="134"/>
      </rPr>
      <t>11</t>
    </r>
    <r>
      <rPr>
        <sz val="11"/>
        <rFont val="宋体"/>
        <charset val="134"/>
      </rPr>
      <t>号线康新公路站公交枢纽新建工程</t>
    </r>
  </si>
  <si>
    <r>
      <rPr>
        <sz val="11"/>
        <rFont val="宋体"/>
        <charset val="134"/>
      </rPr>
      <t>东沟停车场建设工程</t>
    </r>
  </si>
  <si>
    <r>
      <rPr>
        <sz val="11"/>
        <rFont val="Times New Roman"/>
        <charset val="134"/>
      </rPr>
      <t>16</t>
    </r>
    <r>
      <rPr>
        <sz val="11"/>
        <rFont val="宋体"/>
        <charset val="134"/>
      </rPr>
      <t>号线周浦东站综合枢纽建设工程</t>
    </r>
  </si>
  <si>
    <r>
      <rPr>
        <sz val="11"/>
        <rFont val="宋体"/>
        <charset val="134"/>
      </rPr>
      <t>沪南公路（上南路</t>
    </r>
    <r>
      <rPr>
        <sz val="11"/>
        <rFont val="Times New Roman"/>
        <charset val="134"/>
      </rPr>
      <t>-</t>
    </r>
    <r>
      <rPr>
        <sz val="11"/>
        <rFont val="宋体"/>
        <charset val="134"/>
      </rPr>
      <t>闸航公路）建设工程</t>
    </r>
  </si>
  <si>
    <r>
      <rPr>
        <sz val="11"/>
        <rFont val="宋体"/>
        <charset val="134"/>
      </rPr>
      <t>高科西路（沪南路</t>
    </r>
    <r>
      <rPr>
        <sz val="11"/>
        <rFont val="Times New Roman"/>
        <charset val="134"/>
      </rPr>
      <t>-</t>
    </r>
    <r>
      <rPr>
        <sz val="11"/>
        <rFont val="宋体"/>
        <charset val="134"/>
      </rPr>
      <t>罗山路）及防护绿带建设工程</t>
    </r>
  </si>
  <si>
    <r>
      <rPr>
        <sz val="11"/>
        <rFont val="宋体"/>
        <charset val="134"/>
      </rPr>
      <t>科苑路（锦绣东路</t>
    </r>
    <r>
      <rPr>
        <sz val="11"/>
        <rFont val="Times New Roman"/>
        <charset val="134"/>
      </rPr>
      <t>-</t>
    </r>
    <r>
      <rPr>
        <sz val="11"/>
        <rFont val="宋体"/>
        <charset val="134"/>
      </rPr>
      <t>龙东大道）新建工程</t>
    </r>
  </si>
  <si>
    <r>
      <rPr>
        <sz val="11"/>
        <rFont val="宋体"/>
        <charset val="134"/>
      </rPr>
      <t>随塘公路（崇景路</t>
    </r>
    <r>
      <rPr>
        <sz val="11"/>
        <rFont val="Times New Roman"/>
        <charset val="134"/>
      </rPr>
      <t>-</t>
    </r>
    <r>
      <rPr>
        <sz val="11"/>
        <rFont val="宋体"/>
        <charset val="134"/>
      </rPr>
      <t>双江路）改建工程</t>
    </r>
  </si>
  <si>
    <r>
      <rPr>
        <sz val="11"/>
        <rFont val="宋体"/>
        <charset val="134"/>
      </rPr>
      <t>双江路（江心沙路</t>
    </r>
    <r>
      <rPr>
        <sz val="11"/>
        <rFont val="Times New Roman"/>
        <charset val="134"/>
      </rPr>
      <t>-</t>
    </r>
    <r>
      <rPr>
        <sz val="11"/>
        <rFont val="宋体"/>
        <charset val="134"/>
      </rPr>
      <t>港城路）新建工程</t>
    </r>
  </si>
  <si>
    <r>
      <rPr>
        <sz val="11"/>
        <rFont val="宋体"/>
        <charset val="134"/>
      </rPr>
      <t>华洲北路（华夏东路</t>
    </r>
    <r>
      <rPr>
        <sz val="11"/>
        <rFont val="Times New Roman"/>
        <charset val="134"/>
      </rPr>
      <t>-</t>
    </r>
    <r>
      <rPr>
        <sz val="11"/>
        <rFont val="宋体"/>
        <charset val="134"/>
      </rPr>
      <t>川周公路）改建工程</t>
    </r>
  </si>
  <si>
    <r>
      <rPr>
        <sz val="11"/>
        <rFont val="宋体"/>
        <charset val="134"/>
      </rPr>
      <t>锦绣东路（</t>
    </r>
    <r>
      <rPr>
        <sz val="11"/>
        <rFont val="Times New Roman"/>
        <charset val="134"/>
      </rPr>
      <t>G1501</t>
    </r>
    <r>
      <rPr>
        <sz val="11"/>
        <rFont val="宋体"/>
        <charset val="134"/>
      </rPr>
      <t>跨线桥东侧</t>
    </r>
    <r>
      <rPr>
        <sz val="11"/>
        <rFont val="Times New Roman"/>
        <charset val="134"/>
      </rPr>
      <t>-</t>
    </r>
    <r>
      <rPr>
        <sz val="11"/>
        <rFont val="宋体"/>
        <charset val="134"/>
      </rPr>
      <t>海滨路）新建工程</t>
    </r>
  </si>
  <si>
    <r>
      <rPr>
        <sz val="11"/>
        <rFont val="宋体"/>
        <charset val="134"/>
      </rPr>
      <t>川桥路（唐陆公路</t>
    </r>
    <r>
      <rPr>
        <sz val="11"/>
        <rFont val="Times New Roman"/>
        <charset val="134"/>
      </rPr>
      <t>-</t>
    </r>
    <r>
      <rPr>
        <sz val="11"/>
        <rFont val="宋体"/>
        <charset val="134"/>
      </rPr>
      <t>金苏路）建设工程</t>
    </r>
  </si>
  <si>
    <r>
      <rPr>
        <sz val="11"/>
        <rFont val="宋体"/>
        <charset val="134"/>
      </rPr>
      <t>祖冲之路（罗山路辅道</t>
    </r>
    <r>
      <rPr>
        <sz val="11"/>
        <rFont val="Times New Roman"/>
        <charset val="134"/>
      </rPr>
      <t>-</t>
    </r>
    <r>
      <rPr>
        <sz val="11"/>
        <rFont val="宋体"/>
        <charset val="134"/>
      </rPr>
      <t>景明路）改建工程</t>
    </r>
  </si>
  <si>
    <r>
      <rPr>
        <sz val="11"/>
        <rFont val="宋体"/>
        <charset val="134"/>
      </rPr>
      <t>金科路（高科中路－中科路）建设工程</t>
    </r>
  </si>
  <si>
    <r>
      <rPr>
        <sz val="11"/>
        <rFont val="宋体"/>
        <charset val="134"/>
      </rPr>
      <t>浦东北路（五洲大道</t>
    </r>
    <r>
      <rPr>
        <sz val="11"/>
        <rFont val="Times New Roman"/>
        <charset val="134"/>
      </rPr>
      <t>-</t>
    </r>
    <r>
      <rPr>
        <sz val="11"/>
        <rFont val="宋体"/>
        <charset val="134"/>
      </rPr>
      <t>五莲路）建设工程</t>
    </r>
  </si>
  <si>
    <r>
      <rPr>
        <sz val="11"/>
        <rFont val="宋体"/>
        <charset val="134"/>
      </rPr>
      <t>闸航公路（林海公路</t>
    </r>
    <r>
      <rPr>
        <sz val="11"/>
        <rFont val="Times New Roman"/>
        <charset val="134"/>
      </rPr>
      <t>-</t>
    </r>
    <r>
      <rPr>
        <sz val="11"/>
        <rFont val="宋体"/>
        <charset val="134"/>
      </rPr>
      <t>沪南公路）建设工程</t>
    </r>
  </si>
  <si>
    <r>
      <rPr>
        <sz val="11"/>
        <rFont val="宋体"/>
        <charset val="134"/>
      </rPr>
      <t>闻居路（凌空路</t>
    </r>
    <r>
      <rPr>
        <sz val="11"/>
        <rFont val="Times New Roman"/>
        <charset val="134"/>
      </rPr>
      <t>-A30</t>
    </r>
    <r>
      <rPr>
        <sz val="11"/>
        <rFont val="宋体"/>
        <charset val="134"/>
      </rPr>
      <t>跨线桥西侧）建设工程</t>
    </r>
  </si>
  <si>
    <r>
      <rPr>
        <sz val="11"/>
        <rFont val="宋体"/>
        <charset val="134"/>
      </rPr>
      <t>高科东路（华东路</t>
    </r>
    <r>
      <rPr>
        <sz val="11"/>
        <rFont val="Times New Roman"/>
        <charset val="134"/>
      </rPr>
      <t>-</t>
    </r>
    <r>
      <rPr>
        <sz val="11"/>
        <rFont val="宋体"/>
        <charset val="134"/>
      </rPr>
      <t>东川公路）建设工程</t>
    </r>
  </si>
  <si>
    <r>
      <rPr>
        <sz val="11"/>
        <rFont val="宋体"/>
        <charset val="134"/>
      </rPr>
      <t>港建路（规六路</t>
    </r>
    <r>
      <rPr>
        <sz val="11"/>
        <rFont val="Times New Roman"/>
        <charset val="134"/>
      </rPr>
      <t>-</t>
    </r>
    <r>
      <rPr>
        <sz val="11"/>
        <rFont val="宋体"/>
        <charset val="134"/>
      </rPr>
      <t>极地科考基地）新建</t>
    </r>
  </si>
  <si>
    <r>
      <rPr>
        <sz val="11"/>
        <rFont val="宋体"/>
        <charset val="134"/>
      </rPr>
      <t>黎明资源再利用中心外围市政配套道路一期工程</t>
    </r>
  </si>
  <si>
    <r>
      <rPr>
        <sz val="11"/>
        <rFont val="宋体"/>
        <charset val="134"/>
      </rPr>
      <t>川六公路（唐黄路</t>
    </r>
    <r>
      <rPr>
        <sz val="11"/>
        <rFont val="Times New Roman"/>
        <charset val="134"/>
      </rPr>
      <t>-</t>
    </r>
    <r>
      <rPr>
        <sz val="11"/>
        <rFont val="宋体"/>
        <charset val="134"/>
      </rPr>
      <t>大川公路）新建工程</t>
    </r>
  </si>
  <si>
    <r>
      <rPr>
        <sz val="11"/>
        <rFont val="宋体"/>
        <charset val="134"/>
      </rPr>
      <t>成山路（博华路</t>
    </r>
    <r>
      <rPr>
        <sz val="11"/>
        <rFont val="Times New Roman"/>
        <charset val="134"/>
      </rPr>
      <t>-</t>
    </r>
    <r>
      <rPr>
        <sz val="11"/>
        <rFont val="宋体"/>
        <charset val="134"/>
      </rPr>
      <t>沪南路）建设工程</t>
    </r>
  </si>
  <si>
    <r>
      <rPr>
        <sz val="11"/>
        <rFont val="宋体"/>
        <charset val="134"/>
      </rPr>
      <t>培花雨水泵站建设工程</t>
    </r>
  </si>
  <si>
    <r>
      <rPr>
        <sz val="11"/>
        <rFont val="宋体"/>
        <charset val="134"/>
      </rPr>
      <t>沈杜公路（浦东闵行区界</t>
    </r>
    <r>
      <rPr>
        <sz val="11"/>
        <rFont val="Times New Roman"/>
        <charset val="134"/>
      </rPr>
      <t>-</t>
    </r>
    <r>
      <rPr>
        <sz val="11"/>
        <rFont val="宋体"/>
        <charset val="134"/>
      </rPr>
      <t>沪南公路）改建工程</t>
    </r>
  </si>
  <si>
    <r>
      <rPr>
        <sz val="11"/>
        <rFont val="宋体"/>
        <charset val="134"/>
      </rPr>
      <t>金京路（巨峰路</t>
    </r>
    <r>
      <rPr>
        <sz val="11"/>
        <rFont val="Times New Roman"/>
        <charset val="134"/>
      </rPr>
      <t>-</t>
    </r>
    <r>
      <rPr>
        <sz val="11"/>
        <rFont val="宋体"/>
        <charset val="134"/>
      </rPr>
      <t>东靖路）新建工程</t>
    </r>
  </si>
  <si>
    <r>
      <rPr>
        <sz val="11"/>
        <rFont val="宋体"/>
        <charset val="134"/>
      </rPr>
      <t>凌空路（龙东大道</t>
    </r>
    <r>
      <rPr>
        <sz val="11"/>
        <rFont val="Times New Roman"/>
        <charset val="134"/>
      </rPr>
      <t>-</t>
    </r>
    <r>
      <rPr>
        <sz val="11"/>
        <rFont val="宋体"/>
        <charset val="134"/>
      </rPr>
      <t>华夏东路）新建工程</t>
    </r>
  </si>
  <si>
    <r>
      <rPr>
        <sz val="11"/>
        <rFont val="宋体"/>
        <charset val="134"/>
      </rPr>
      <t>金桥南区</t>
    </r>
    <r>
      <rPr>
        <sz val="11"/>
        <rFont val="Times New Roman"/>
        <charset val="134"/>
      </rPr>
      <t>2</t>
    </r>
    <r>
      <rPr>
        <sz val="11"/>
        <rFont val="宋体"/>
        <charset val="134"/>
      </rPr>
      <t>号雨水泵站建设工程</t>
    </r>
  </si>
  <si>
    <r>
      <rPr>
        <sz val="11"/>
        <rFont val="宋体"/>
        <charset val="134"/>
      </rPr>
      <t>新场镇小区雨污混接改造工程</t>
    </r>
  </si>
  <si>
    <r>
      <rPr>
        <sz val="11"/>
        <rFont val="宋体"/>
        <charset val="134"/>
      </rPr>
      <t>外环南河（新桥港</t>
    </r>
    <r>
      <rPr>
        <sz val="11"/>
        <rFont val="Times New Roman"/>
        <charset val="134"/>
      </rPr>
      <t>-</t>
    </r>
    <r>
      <rPr>
        <sz val="11"/>
        <rFont val="宋体"/>
        <charset val="134"/>
      </rPr>
      <t>东明路）新建工程</t>
    </r>
  </si>
  <si>
    <r>
      <rPr>
        <sz val="11"/>
        <rFont val="宋体"/>
        <charset val="134"/>
      </rPr>
      <t>外环南河（东明路</t>
    </r>
    <r>
      <rPr>
        <sz val="11"/>
        <rFont val="Times New Roman"/>
        <charset val="134"/>
      </rPr>
      <t>-</t>
    </r>
    <r>
      <rPr>
        <sz val="11"/>
        <rFont val="宋体"/>
        <charset val="134"/>
      </rPr>
      <t>陈村港）新建工程</t>
    </r>
  </si>
  <si>
    <r>
      <rPr>
        <sz val="11"/>
        <rFont val="宋体"/>
        <charset val="134"/>
      </rPr>
      <t>朱家浜（北蔡三林浦</t>
    </r>
    <r>
      <rPr>
        <sz val="11"/>
        <rFont val="Times New Roman"/>
        <charset val="134"/>
      </rPr>
      <t>-</t>
    </r>
    <r>
      <rPr>
        <sz val="11"/>
        <rFont val="宋体"/>
        <charset val="134"/>
      </rPr>
      <t>企业家园联系河</t>
    </r>
    <r>
      <rPr>
        <sz val="11"/>
        <rFont val="Times New Roman"/>
        <charset val="134"/>
      </rPr>
      <t>2</t>
    </r>
    <r>
      <rPr>
        <sz val="11"/>
        <rFont val="宋体"/>
        <charset val="134"/>
      </rPr>
      <t>）河道工程</t>
    </r>
  </si>
  <si>
    <r>
      <rPr>
        <sz val="11"/>
        <rFont val="宋体"/>
        <charset val="134"/>
      </rPr>
      <t>界沟港（康新公路</t>
    </r>
    <r>
      <rPr>
        <sz val="11"/>
        <rFont val="Times New Roman"/>
        <charset val="134"/>
      </rPr>
      <t>-</t>
    </r>
    <r>
      <rPr>
        <sz val="11"/>
        <rFont val="宋体"/>
        <charset val="134"/>
      </rPr>
      <t>聚福桥路）河道综合整治工程</t>
    </r>
  </si>
  <si>
    <r>
      <rPr>
        <sz val="11"/>
        <rFont val="宋体"/>
        <charset val="134"/>
      </rPr>
      <t>北横河（轨交</t>
    </r>
    <r>
      <rPr>
        <sz val="11"/>
        <rFont val="Times New Roman"/>
        <charset val="134"/>
      </rPr>
      <t>16</t>
    </r>
    <r>
      <rPr>
        <sz val="11"/>
        <rFont val="宋体"/>
        <charset val="134"/>
      </rPr>
      <t>号线</t>
    </r>
    <r>
      <rPr>
        <sz val="11"/>
        <rFont val="Times New Roman"/>
        <charset val="134"/>
      </rPr>
      <t>-</t>
    </r>
    <r>
      <rPr>
        <sz val="11"/>
        <rFont val="宋体"/>
        <charset val="134"/>
      </rPr>
      <t>康新公路）河道建设工程</t>
    </r>
  </si>
  <si>
    <r>
      <rPr>
        <sz val="11"/>
        <rFont val="Times New Roman"/>
        <charset val="134"/>
      </rPr>
      <t>2130305</t>
    </r>
    <r>
      <rPr>
        <sz val="11"/>
        <rFont val="宋体"/>
        <charset val="134"/>
      </rPr>
      <t>水利工程建设</t>
    </r>
  </si>
  <si>
    <r>
      <rPr>
        <sz val="11"/>
        <rFont val="宋体"/>
        <charset val="134"/>
      </rPr>
      <t>外环运河（外环南河</t>
    </r>
    <r>
      <rPr>
        <sz val="11"/>
        <rFont val="Times New Roman"/>
        <charset val="134"/>
      </rPr>
      <t>-</t>
    </r>
    <r>
      <rPr>
        <sz val="11"/>
        <rFont val="宋体"/>
        <charset val="134"/>
      </rPr>
      <t>长界港）和外环南河（横沔港</t>
    </r>
    <r>
      <rPr>
        <sz val="11"/>
        <rFont val="Times New Roman"/>
        <charset val="134"/>
      </rPr>
      <t>-</t>
    </r>
    <r>
      <rPr>
        <sz val="11"/>
        <rFont val="宋体"/>
        <charset val="134"/>
      </rPr>
      <t>外环运河）河道新建工程</t>
    </r>
  </si>
  <si>
    <r>
      <rPr>
        <sz val="11"/>
        <rFont val="宋体"/>
        <charset val="134"/>
      </rPr>
      <t>三新河（新春路</t>
    </r>
    <r>
      <rPr>
        <sz val="11"/>
        <rFont val="Times New Roman"/>
        <charset val="134"/>
      </rPr>
      <t>-</t>
    </r>
    <r>
      <rPr>
        <sz val="11"/>
        <rFont val="宋体"/>
        <charset val="134"/>
      </rPr>
      <t>川展路）河道建设工程</t>
    </r>
  </si>
  <si>
    <r>
      <rPr>
        <sz val="11"/>
        <rFont val="宋体"/>
        <charset val="134"/>
      </rPr>
      <t>马家浜（川桥路</t>
    </r>
    <r>
      <rPr>
        <sz val="11"/>
        <rFont val="Times New Roman"/>
        <charset val="134"/>
      </rPr>
      <t>-</t>
    </r>
    <r>
      <rPr>
        <sz val="11"/>
        <rFont val="宋体"/>
        <charset val="134"/>
      </rPr>
      <t>规划翠柏路）河道建设工程</t>
    </r>
  </si>
  <si>
    <r>
      <rPr>
        <sz val="11"/>
        <rFont val="宋体"/>
        <charset val="134"/>
      </rPr>
      <t>马家浜（祖冲之路</t>
    </r>
    <r>
      <rPr>
        <sz val="11"/>
        <rFont val="Times New Roman"/>
        <charset val="134"/>
      </rPr>
      <t>-</t>
    </r>
    <r>
      <rPr>
        <sz val="11"/>
        <rFont val="宋体"/>
        <charset val="134"/>
      </rPr>
      <t>江东路）河道建设工程</t>
    </r>
  </si>
  <si>
    <r>
      <rPr>
        <sz val="11"/>
        <rFont val="宋体"/>
        <charset val="134"/>
      </rPr>
      <t>康新公路北横河桥及两侧道路新建工程</t>
    </r>
  </si>
  <si>
    <r>
      <rPr>
        <b/>
        <sz val="11"/>
        <rFont val="宋体"/>
        <charset val="134"/>
      </rPr>
      <t>再融资专项债券置换可安排财力拟安排项目小计</t>
    </r>
  </si>
  <si>
    <r>
      <rPr>
        <sz val="11"/>
        <rFont val="宋体"/>
        <charset val="134"/>
      </rPr>
      <t>轨交</t>
    </r>
    <r>
      <rPr>
        <sz val="11"/>
        <rFont val="Times New Roman"/>
        <charset val="134"/>
      </rPr>
      <t>10</t>
    </r>
    <r>
      <rPr>
        <sz val="11"/>
        <rFont val="宋体"/>
        <charset val="134"/>
      </rPr>
      <t>号线港城路停车场地块土地储备</t>
    </r>
  </si>
  <si>
    <r>
      <rPr>
        <sz val="11"/>
        <rFont val="Times New Roman"/>
        <charset val="134"/>
      </rPr>
      <t>2120801</t>
    </r>
    <r>
      <rPr>
        <sz val="11"/>
        <rFont val="宋体"/>
        <charset val="134"/>
      </rPr>
      <t>征地和拆迁补偿支出</t>
    </r>
  </si>
  <si>
    <r>
      <rPr>
        <sz val="11"/>
        <rFont val="宋体"/>
        <charset val="134"/>
      </rPr>
      <t>土地储备新老机制</t>
    </r>
  </si>
  <si>
    <r>
      <rPr>
        <sz val="11"/>
        <rFont val="宋体"/>
        <charset val="134"/>
      </rPr>
      <t>房源款托底</t>
    </r>
  </si>
  <si>
    <r>
      <rPr>
        <sz val="11"/>
        <rFont val="宋体"/>
        <charset val="134"/>
      </rPr>
      <t>农民集中居住土地增减挂钩</t>
    </r>
  </si>
  <si>
    <t>总计</t>
  </si>
  <si>
    <t>浦东新区2023年再融资债券归还到期地方政府债券明细表</t>
  </si>
  <si>
    <t>序号</t>
  </si>
  <si>
    <t>标准债券简称</t>
  </si>
  <si>
    <t>标准债券全称</t>
  </si>
  <si>
    <t>发行日期</t>
  </si>
  <si>
    <t>到期日</t>
  </si>
  <si>
    <t>2023年再融资债券额度</t>
  </si>
  <si>
    <t>合计</t>
  </si>
  <si>
    <t>16上海定向03（置换）</t>
  </si>
  <si>
    <t>2016年上海市政府定向承销发行置换一般债券（三期）</t>
  </si>
  <si>
    <t>16上海债07（新增）</t>
  </si>
  <si>
    <t>2016年上海市政府一般债券（三期）</t>
  </si>
  <si>
    <t>16上海债07（置换）</t>
  </si>
  <si>
    <t>16上海债11（置换）</t>
  </si>
  <si>
    <t>2016年上海市政府一般债券（七期）</t>
  </si>
  <si>
    <t>18上海债02</t>
  </si>
  <si>
    <t>2018年上海市政府一般债券（二期）</t>
  </si>
  <si>
    <t>18上海债13</t>
  </si>
  <si>
    <t>2018年上海市政府土地储备专项债券（二期）-2018年上海市政府专项债券（五期）</t>
  </si>
  <si>
    <t>20上海债23</t>
  </si>
  <si>
    <t>2020年上海市政府再融资专项债券（三期）</t>
  </si>
  <si>
    <t>2023年到期地方政府债券原对应项目明细表</t>
  </si>
  <si>
    <t>单位：万元</t>
  </si>
  <si>
    <t>到期政府债券名称</t>
  </si>
  <si>
    <t>金额</t>
  </si>
  <si>
    <t>到期债券安排项目名称</t>
  </si>
  <si>
    <t/>
  </si>
  <si>
    <t>内环线浦东段快速化改建</t>
  </si>
  <si>
    <t>中环线浦东段东段两侧绿带工程</t>
  </si>
  <si>
    <t>老港固体废弃物综合利用基地周边生态防护林（一期）工程</t>
  </si>
  <si>
    <t>唐黄路（S1-华夏东路）</t>
  </si>
  <si>
    <t>两港公路（拱极路-机场南进场路）工程</t>
  </si>
  <si>
    <t>东方浮庭、世纪天桥、C型天桥工程</t>
  </si>
  <si>
    <t>下盐公路（川南奉公路-东海大道）工程</t>
  </si>
  <si>
    <t>浦东国际机场北通道绿线范围前期及工程</t>
  </si>
  <si>
    <t>盐大公路（沪南公路-灶泓港）工程</t>
  </si>
  <si>
    <t>申江路（中环线-S2）高架专用道工程</t>
  </si>
  <si>
    <t>沈梅路（林海公路-康沈路）工程</t>
  </si>
  <si>
    <t>中环线浦东段（军工路越江隧道-高科中路）新建工程红线前期</t>
  </si>
  <si>
    <t>临港物流园区雨水排放口生态化治理工程</t>
  </si>
  <si>
    <r>
      <rPr>
        <sz val="10"/>
        <color rgb="FF000000"/>
        <rFont val="黑体"/>
        <charset val="134"/>
      </rPr>
      <t>D32</t>
    </r>
    <r>
      <rPr>
        <sz val="10"/>
        <rFont val="黑体"/>
        <charset val="134"/>
      </rPr>
      <t>（E5-Y5）</t>
    </r>
  </si>
  <si>
    <r>
      <rPr>
        <sz val="10"/>
        <color rgb="FF000000"/>
        <rFont val="黑体"/>
        <charset val="134"/>
      </rPr>
      <t>浩通路（洲德路</t>
    </r>
    <r>
      <rPr>
        <sz val="10"/>
        <rFont val="黑体"/>
        <charset val="134"/>
      </rPr>
      <t>-三三公路）改造工程</t>
    </r>
  </si>
  <si>
    <r>
      <rPr>
        <sz val="10"/>
        <color rgb="FF000000"/>
        <rFont val="黑体"/>
        <charset val="134"/>
      </rPr>
      <t>105</t>
    </r>
    <r>
      <rPr>
        <sz val="10"/>
        <rFont val="黑体"/>
        <charset val="134"/>
      </rPr>
      <t>社区一环带水芸路（N2路-B5路）</t>
    </r>
  </si>
  <si>
    <r>
      <rPr>
        <sz val="10"/>
        <color rgb="FF000000"/>
        <rFont val="黑体"/>
        <charset val="134"/>
      </rPr>
      <t>105</t>
    </r>
    <r>
      <rPr>
        <sz val="10"/>
        <rFont val="黑体"/>
        <charset val="134"/>
      </rPr>
      <t>社区一环带云鹃路（N2路-B5路）</t>
    </r>
  </si>
  <si>
    <r>
      <rPr>
        <sz val="10"/>
        <color rgb="FF000000"/>
        <rFont val="黑体"/>
        <charset val="134"/>
      </rPr>
      <t>D5</t>
    </r>
    <r>
      <rPr>
        <sz val="10"/>
        <rFont val="黑体"/>
        <charset val="134"/>
      </rPr>
      <t>（Y5-E6）</t>
    </r>
  </si>
  <si>
    <r>
      <rPr>
        <sz val="10"/>
        <color rgb="FF000000"/>
        <rFont val="黑体"/>
        <charset val="134"/>
      </rPr>
      <t>丹漪路（凯汇路</t>
    </r>
    <r>
      <rPr>
        <sz val="10"/>
        <rFont val="黑体"/>
        <charset val="134"/>
      </rPr>
      <t>-东海大道）</t>
    </r>
  </si>
  <si>
    <r>
      <rPr>
        <sz val="10"/>
        <color rgb="FF000000"/>
        <rFont val="黑体"/>
        <charset val="134"/>
      </rPr>
      <t>N2</t>
    </r>
    <r>
      <rPr>
        <sz val="10"/>
        <rFont val="黑体"/>
        <charset val="134"/>
      </rPr>
      <t>（DEY6-E6）</t>
    </r>
  </si>
  <si>
    <r>
      <rPr>
        <sz val="10"/>
        <color rgb="FF000000"/>
        <rFont val="黑体"/>
        <charset val="134"/>
      </rPr>
      <t>103</t>
    </r>
    <r>
      <rPr>
        <sz val="10"/>
        <rFont val="黑体"/>
        <charset val="134"/>
      </rPr>
      <t>社区一环带云鹃路（B1路-B7路）</t>
    </r>
  </si>
  <si>
    <r>
      <rPr>
        <sz val="10"/>
        <color rgb="FF000000"/>
        <rFont val="黑体"/>
        <charset val="134"/>
      </rPr>
      <t>E0201</t>
    </r>
    <r>
      <rPr>
        <sz val="10"/>
        <rFont val="黑体"/>
        <charset val="134"/>
      </rPr>
      <t>地块配套市政道路HY-5路</t>
    </r>
  </si>
  <si>
    <r>
      <rPr>
        <sz val="10"/>
        <color rgb="FF000000"/>
        <rFont val="黑体"/>
        <charset val="134"/>
      </rPr>
      <t>沛丰路（洲德路</t>
    </r>
    <r>
      <rPr>
        <sz val="10"/>
        <rFont val="黑体"/>
        <charset val="134"/>
      </rPr>
      <t>-三三公路）</t>
    </r>
  </si>
  <si>
    <t>两港大道（东大公路节点）快速化</t>
  </si>
  <si>
    <r>
      <rPr>
        <sz val="10"/>
        <color rgb="FF000000"/>
        <rFont val="黑体"/>
        <charset val="134"/>
      </rPr>
      <t>博盈路（洲德路</t>
    </r>
    <r>
      <rPr>
        <sz val="10"/>
        <rFont val="黑体"/>
        <charset val="134"/>
      </rPr>
      <t>-三三公路）</t>
    </r>
  </si>
  <si>
    <t>临港物流园区道路海绵化改造一期工程</t>
  </si>
  <si>
    <r>
      <rPr>
        <sz val="10"/>
        <color rgb="FF000000"/>
        <rFont val="黑体"/>
        <charset val="134"/>
      </rPr>
      <t>Y52</t>
    </r>
    <r>
      <rPr>
        <sz val="10"/>
        <rFont val="黑体"/>
        <charset val="134"/>
      </rPr>
      <t>（D31-D32）</t>
    </r>
  </si>
  <si>
    <r>
      <rPr>
        <sz val="10"/>
        <color rgb="FF000000"/>
        <rFont val="黑体"/>
        <charset val="134"/>
      </rPr>
      <t>E0201</t>
    </r>
    <r>
      <rPr>
        <sz val="10"/>
        <rFont val="黑体"/>
        <charset val="134"/>
      </rPr>
      <t>地块配套市政道路HY-3路</t>
    </r>
  </si>
  <si>
    <r>
      <rPr>
        <sz val="10"/>
        <color rgb="FF000000"/>
        <rFont val="黑体"/>
        <charset val="134"/>
      </rPr>
      <t>G3</t>
    </r>
    <r>
      <rPr>
        <sz val="10"/>
        <rFont val="黑体"/>
        <charset val="134"/>
      </rPr>
      <t>路（申港大道-花柏路）工程</t>
    </r>
  </si>
  <si>
    <r>
      <rPr>
        <sz val="10"/>
        <color rgb="FF000000"/>
        <rFont val="黑体"/>
        <charset val="134"/>
      </rPr>
      <t>E0201</t>
    </r>
    <r>
      <rPr>
        <sz val="10"/>
        <rFont val="黑体"/>
        <charset val="134"/>
      </rPr>
      <t>地块配套市政道路HY-4路</t>
    </r>
  </si>
  <si>
    <r>
      <rPr>
        <sz val="10"/>
        <color rgb="FF000000"/>
        <rFont val="黑体"/>
        <charset val="134"/>
      </rPr>
      <t>九四塘随塘河绿地（洲德路</t>
    </r>
    <r>
      <rPr>
        <sz val="10"/>
        <rFont val="黑体"/>
        <charset val="134"/>
      </rPr>
      <t>-三三公路）新建工程</t>
    </r>
  </si>
  <si>
    <r>
      <rPr>
        <sz val="10"/>
        <color rgb="FF000000"/>
        <rFont val="黑体"/>
        <charset val="134"/>
      </rPr>
      <t>103</t>
    </r>
    <r>
      <rPr>
        <sz val="10"/>
        <rFont val="黑体"/>
        <charset val="134"/>
      </rPr>
      <t>社区一环带水芸路（B1路—B7路）</t>
    </r>
  </si>
  <si>
    <r>
      <rPr>
        <sz val="10"/>
        <color rgb="FF000000"/>
        <rFont val="黑体"/>
        <charset val="134"/>
      </rPr>
      <t>首善街（</t>
    </r>
    <r>
      <rPr>
        <sz val="10"/>
        <rFont val="黑体"/>
        <charset val="134"/>
      </rPr>
      <t>S1-X81）</t>
    </r>
  </si>
  <si>
    <t>周浦镇03单元04-05、04-07、05-04、15-03、28-01地块</t>
  </si>
  <si>
    <t>高桥港以南片区</t>
  </si>
  <si>
    <t>塔水桥地块土地储备</t>
  </si>
  <si>
    <t>浦发生态捆绑开发用地</t>
  </si>
  <si>
    <t>浦东新区10号线港城路周边地区C1C-02地块</t>
  </si>
  <si>
    <t>2017年保障房地块-三林外环外项目配套安置房</t>
  </si>
  <si>
    <t>龙沟四、八队旧改</t>
  </si>
</sst>
</file>

<file path=xl/styles.xml><?xml version="1.0" encoding="utf-8"?>
<styleSheet xmlns="http://schemas.openxmlformats.org/spreadsheetml/2006/main">
  <numFmts count="11">
    <numFmt numFmtId="176" formatCode="0.000_);[Red]\(0.000\)"/>
    <numFmt numFmtId="177" formatCode="[$-F800]dddd\,\ mmmm\ dd\,\ yyyy"/>
    <numFmt numFmtId="178" formatCode="0.00_ "/>
    <numFmt numFmtId="179" formatCode="#,##0.00_ "/>
    <numFmt numFmtId="180" formatCode="0.0000_);[Red]\(0.0000\)"/>
    <numFmt numFmtId="181" formatCode="0.00_);[Red]\(0.00\)"/>
    <numFmt numFmtId="44" formatCode="_ &quot;￥&quot;* #,##0.00_ ;_ &quot;￥&quot;* \-#,##0.00_ ;_ &quot;￥&quot;* &quot;-&quot;??_ ;_ @_ "/>
    <numFmt numFmtId="182" formatCode="yyyy\-mm\-dd"/>
    <numFmt numFmtId="43" formatCode="_ * #,##0.00_ ;_ * \-#,##0.00_ ;_ * &quot;-&quot;??_ ;_ @_ "/>
    <numFmt numFmtId="42" formatCode="_ &quot;￥&quot;* #,##0_ ;_ &quot;￥&quot;* \-#,##0_ ;_ &quot;￥&quot;* &quot;-&quot;_ ;_ @_ "/>
    <numFmt numFmtId="41" formatCode="_ * #,##0_ ;_ * \-#,##0_ ;_ * &quot;-&quot;_ ;_ @_ "/>
  </numFmts>
  <fonts count="56">
    <font>
      <sz val="11"/>
      <name val="宋体"/>
      <charset val="134"/>
    </font>
    <font>
      <sz val="11"/>
      <name val="黑体"/>
      <charset val="134"/>
    </font>
    <font>
      <sz val="10"/>
      <name val="黑体"/>
      <charset val="134"/>
    </font>
    <font>
      <sz val="11"/>
      <color rgb="FF000000"/>
      <name val="宋体"/>
      <charset val="134"/>
    </font>
    <font>
      <b/>
      <sz val="20"/>
      <color rgb="FF000000"/>
      <name val="黑体"/>
      <charset val="134"/>
    </font>
    <font>
      <sz val="11"/>
      <color rgb="FF000000"/>
      <name val="黑体"/>
      <charset val="134"/>
    </font>
    <font>
      <sz val="10"/>
      <color rgb="FF000000"/>
      <name val="黑体"/>
      <charset val="134"/>
    </font>
    <font>
      <b/>
      <sz val="11"/>
      <color rgb="FF000000"/>
      <name val="宋体"/>
      <charset val="134"/>
    </font>
    <font>
      <b/>
      <sz val="20"/>
      <name val="黑体"/>
      <charset val="134"/>
    </font>
    <font>
      <sz val="10"/>
      <name val="Arial"/>
      <charset val="134"/>
    </font>
    <font>
      <b/>
      <sz val="11"/>
      <name val="黑体"/>
      <charset val="134"/>
    </font>
    <font>
      <b/>
      <sz val="10"/>
      <name val="黑体"/>
      <charset val="134"/>
    </font>
    <font>
      <b/>
      <sz val="12"/>
      <name val="宋体"/>
      <charset val="134"/>
    </font>
    <font>
      <sz val="12"/>
      <name val="宋体"/>
      <charset val="134"/>
    </font>
    <font>
      <sz val="20"/>
      <name val="黑体"/>
      <charset val="134"/>
    </font>
    <font>
      <sz val="11"/>
      <name val="Times New Roman"/>
      <charset val="134"/>
    </font>
    <font>
      <b/>
      <sz val="11"/>
      <name val="Times New Roman"/>
      <charset val="134"/>
    </font>
    <font>
      <sz val="11"/>
      <color rgb="FF000000"/>
      <name val="Times New Roman"/>
      <charset val="134"/>
    </font>
    <font>
      <b/>
      <sz val="11"/>
      <color rgb="FF000000"/>
      <name val="Times New Roman"/>
      <charset val="134"/>
    </font>
    <font>
      <sz val="11"/>
      <color indexed="8"/>
      <name val="Times New Roman"/>
      <charset val="134"/>
    </font>
    <font>
      <b/>
      <sz val="11"/>
      <color indexed="8"/>
      <name val="Times New Roman"/>
      <charset val="134"/>
    </font>
    <font>
      <b/>
      <sz val="11"/>
      <name val="宋体"/>
      <charset val="134"/>
    </font>
    <font>
      <b/>
      <sz val="11"/>
      <color rgb="FF000000"/>
      <name val="黑体"/>
      <charset val="134"/>
    </font>
    <font>
      <b/>
      <sz val="20"/>
      <color rgb="FF333333"/>
      <name val="黑体"/>
      <charset val="134"/>
    </font>
    <font>
      <sz val="20"/>
      <color rgb="FF333333"/>
      <name val="黑体"/>
      <charset val="134"/>
    </font>
    <font>
      <sz val="10"/>
      <color rgb="FF333333"/>
      <name val="仿宋_GB2312"/>
      <charset val="134"/>
    </font>
    <font>
      <b/>
      <sz val="11"/>
      <color rgb="FF333333"/>
      <name val="黑体"/>
      <charset val="134"/>
    </font>
    <font>
      <sz val="11"/>
      <color rgb="FF333333"/>
      <name val="黑体"/>
      <charset val="134"/>
    </font>
    <font>
      <sz val="16"/>
      <color rgb="FF000000"/>
      <name val="黑体"/>
      <charset val="134"/>
    </font>
    <font>
      <sz val="15"/>
      <color rgb="FF000000"/>
      <name val="仿宋_GB2312"/>
      <charset val="134"/>
    </font>
    <font>
      <sz val="14"/>
      <color rgb="FF000000"/>
      <name val="宋体"/>
      <charset val="134"/>
    </font>
    <font>
      <b/>
      <sz val="26"/>
      <color rgb="FF000000"/>
      <name val="宋体"/>
      <charset val="134"/>
    </font>
    <font>
      <sz val="15"/>
      <color rgb="FF000000"/>
      <name val="Times New Roman"/>
      <charset val="134"/>
    </font>
    <font>
      <sz val="18"/>
      <color rgb="FF000000"/>
      <name val="宋体"/>
      <charset val="134"/>
    </font>
    <font>
      <sz val="18"/>
      <color rgb="FF000000"/>
      <name val="Times New Roman"/>
      <charset val="134"/>
    </font>
    <font>
      <sz val="11"/>
      <color rgb="FFFA7D00"/>
      <name val="宋体"/>
      <charset val="0"/>
      <scheme val="minor"/>
    </font>
    <font>
      <sz val="11"/>
      <color theme="1"/>
      <name val="宋体"/>
      <charset val="0"/>
      <scheme val="minor"/>
    </font>
    <font>
      <b/>
      <sz val="11"/>
      <color theme="3"/>
      <name val="宋体"/>
      <charset val="134"/>
      <scheme val="minor"/>
    </font>
    <font>
      <sz val="11"/>
      <color theme="0"/>
      <name val="宋体"/>
      <charset val="0"/>
      <scheme val="minor"/>
    </font>
    <font>
      <b/>
      <sz val="13"/>
      <color theme="3"/>
      <name val="宋体"/>
      <charset val="134"/>
      <scheme val="minor"/>
    </font>
    <font>
      <sz val="11"/>
      <color theme="1"/>
      <name val="宋体"/>
      <charset val="134"/>
      <scheme val="minor"/>
    </font>
    <font>
      <sz val="11"/>
      <color rgb="FFFF00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sz val="11"/>
      <color indexed="8"/>
      <name val="宋体"/>
      <charset val="134"/>
    </font>
    <font>
      <u/>
      <sz val="11"/>
      <color rgb="FF0000FF"/>
      <name val="宋体"/>
      <charset val="0"/>
      <scheme val="minor"/>
    </font>
    <font>
      <sz val="11"/>
      <color rgb="FF3F3F76"/>
      <name val="宋体"/>
      <charset val="0"/>
      <scheme val="minor"/>
    </font>
    <font>
      <sz val="11"/>
      <color rgb="FF9C65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EB9C"/>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9">
    <xf numFmtId="0" fontId="0" fillId="0" borderId="0">
      <alignment vertical="center"/>
    </xf>
    <xf numFmtId="0" fontId="3" fillId="0" borderId="0">
      <protection locked="0"/>
    </xf>
    <xf numFmtId="0" fontId="13" fillId="0" borderId="0">
      <protection locked="0"/>
    </xf>
    <xf numFmtId="0" fontId="13" fillId="0" borderId="0">
      <protection locked="0"/>
    </xf>
    <xf numFmtId="0" fontId="38" fillId="29" borderId="0" applyNumberFormat="0" applyBorder="0" applyAlignment="0" applyProtection="0">
      <alignment vertical="center"/>
    </xf>
    <xf numFmtId="0" fontId="36" fillId="30" borderId="0" applyNumberFormat="0" applyBorder="0" applyAlignment="0" applyProtection="0">
      <alignment vertical="center"/>
    </xf>
    <xf numFmtId="0" fontId="38" fillId="12" borderId="0" applyNumberFormat="0" applyBorder="0" applyAlignment="0" applyProtection="0">
      <alignment vertical="center"/>
    </xf>
    <xf numFmtId="0" fontId="54" fillId="24" borderId="15" applyNumberFormat="0" applyAlignment="0" applyProtection="0">
      <alignment vertical="center"/>
    </xf>
    <xf numFmtId="0" fontId="36" fillId="27" borderId="0" applyNumberFormat="0" applyBorder="0" applyAlignment="0" applyProtection="0">
      <alignment vertical="center"/>
    </xf>
    <xf numFmtId="0" fontId="3" fillId="0" borderId="0">
      <protection locked="0"/>
    </xf>
    <xf numFmtId="0" fontId="36" fillId="26" borderId="0" applyNumberFormat="0" applyBorder="0" applyAlignment="0" applyProtection="0">
      <alignment vertical="center"/>
    </xf>
    <xf numFmtId="44" fontId="40" fillId="0" borderId="0" applyFont="0" applyFill="0" applyBorder="0" applyAlignment="0" applyProtection="0">
      <alignment vertical="center"/>
    </xf>
    <xf numFmtId="0" fontId="38" fillId="22" borderId="0" applyNumberFormat="0" applyBorder="0" applyAlignment="0" applyProtection="0">
      <alignment vertical="center"/>
    </xf>
    <xf numFmtId="9" fontId="40" fillId="0" borderId="0" applyFont="0" applyFill="0" applyBorder="0" applyAlignment="0" applyProtection="0">
      <alignment vertical="center"/>
    </xf>
    <xf numFmtId="0" fontId="38" fillId="21" borderId="0" applyNumberFormat="0" applyBorder="0" applyAlignment="0" applyProtection="0">
      <alignment vertical="center"/>
    </xf>
    <xf numFmtId="0" fontId="38" fillId="20" borderId="0" applyNumberFormat="0" applyBorder="0" applyAlignment="0" applyProtection="0">
      <alignment vertical="center"/>
    </xf>
    <xf numFmtId="0" fontId="38" fillId="19" borderId="0" applyNumberFormat="0" applyBorder="0" applyAlignment="0" applyProtection="0">
      <alignment vertical="center"/>
    </xf>
    <xf numFmtId="0" fontId="13" fillId="0" borderId="0">
      <protection locked="0"/>
    </xf>
    <xf numFmtId="0" fontId="38" fillId="18" borderId="0" applyNumberFormat="0" applyBorder="0" applyAlignment="0" applyProtection="0">
      <alignment vertical="center"/>
    </xf>
    <xf numFmtId="0" fontId="38" fillId="31" borderId="0" applyNumberFormat="0" applyBorder="0" applyAlignment="0" applyProtection="0">
      <alignment vertical="center"/>
    </xf>
    <xf numFmtId="0" fontId="51" fillId="13" borderId="15" applyNumberFormat="0" applyAlignment="0" applyProtection="0">
      <alignment vertical="center"/>
    </xf>
    <xf numFmtId="0" fontId="38" fillId="25" borderId="0" applyNumberFormat="0" applyBorder="0" applyAlignment="0" applyProtection="0">
      <alignment vertical="center"/>
    </xf>
    <xf numFmtId="0" fontId="55" fillId="32" borderId="0" applyNumberFormat="0" applyBorder="0" applyAlignment="0" applyProtection="0">
      <alignment vertical="center"/>
    </xf>
    <xf numFmtId="0" fontId="36" fillId="9" borderId="0" applyNumberFormat="0" applyBorder="0" applyAlignment="0" applyProtection="0">
      <alignment vertical="center"/>
    </xf>
    <xf numFmtId="0" fontId="50" fillId="17" borderId="0" applyNumberFormat="0" applyBorder="0" applyAlignment="0" applyProtection="0">
      <alignment vertical="center"/>
    </xf>
    <xf numFmtId="0" fontId="36" fillId="16" borderId="0" applyNumberFormat="0" applyBorder="0" applyAlignment="0" applyProtection="0">
      <alignment vertical="center"/>
    </xf>
    <xf numFmtId="0" fontId="48" fillId="0" borderId="14" applyNumberFormat="0" applyFill="0" applyAlignment="0" applyProtection="0">
      <alignment vertical="center"/>
    </xf>
    <xf numFmtId="0" fontId="47" fillId="15" borderId="0" applyNumberFormat="0" applyBorder="0" applyAlignment="0" applyProtection="0">
      <alignment vertical="center"/>
    </xf>
    <xf numFmtId="0" fontId="46" fillId="14" borderId="13" applyNumberFormat="0" applyAlignment="0" applyProtection="0">
      <alignment vertical="center"/>
    </xf>
    <xf numFmtId="0" fontId="43" fillId="13" borderId="12" applyNumberFormat="0" applyAlignment="0" applyProtection="0">
      <alignment vertical="center"/>
    </xf>
    <xf numFmtId="0" fontId="52" fillId="0" borderId="0">
      <protection locked="0"/>
    </xf>
    <xf numFmtId="43" fontId="13" fillId="0" borderId="0">
      <protection locked="0"/>
    </xf>
    <xf numFmtId="0" fontId="42" fillId="0" borderId="11" applyNumberFormat="0" applyFill="0" applyAlignment="0" applyProtection="0">
      <alignment vertical="center"/>
    </xf>
    <xf numFmtId="0" fontId="44" fillId="0" borderId="0" applyNumberFormat="0" applyFill="0" applyBorder="0" applyAlignment="0" applyProtection="0">
      <alignment vertical="center"/>
    </xf>
    <xf numFmtId="0" fontId="13" fillId="0" borderId="0">
      <protection locked="0"/>
    </xf>
    <xf numFmtId="0" fontId="36" fillId="10" borderId="0" applyNumberFormat="0" applyBorder="0" applyAlignment="0" applyProtection="0">
      <alignment vertical="center"/>
    </xf>
    <xf numFmtId="0" fontId="37" fillId="0" borderId="0" applyNumberFormat="0" applyFill="0" applyBorder="0" applyAlignment="0" applyProtection="0">
      <alignment vertical="center"/>
    </xf>
    <xf numFmtId="42" fontId="40" fillId="0" borderId="0" applyFont="0" applyFill="0" applyBorder="0" applyAlignment="0" applyProtection="0">
      <alignment vertical="center"/>
    </xf>
    <xf numFmtId="0" fontId="13" fillId="0" borderId="0">
      <protection locked="0"/>
    </xf>
    <xf numFmtId="0" fontId="36" fillId="11" borderId="0" applyNumberFormat="0" applyBorder="0" applyAlignment="0" applyProtection="0">
      <alignment vertical="center"/>
    </xf>
    <xf numFmtId="0" fontId="3" fillId="0" borderId="0">
      <protection locked="0"/>
    </xf>
    <xf numFmtId="43" fontId="3" fillId="0" borderId="0">
      <protection locked="0"/>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8" borderId="0" applyNumberFormat="0" applyBorder="0" applyAlignment="0" applyProtection="0">
      <alignment vertical="center"/>
    </xf>
    <xf numFmtId="0" fontId="41" fillId="0" borderId="0" applyNumberFormat="0" applyFill="0" applyBorder="0" applyAlignment="0" applyProtection="0">
      <alignment vertical="center"/>
    </xf>
    <xf numFmtId="0" fontId="38" fillId="23" borderId="0" applyNumberFormat="0" applyBorder="0" applyAlignment="0" applyProtection="0">
      <alignment vertical="center"/>
    </xf>
    <xf numFmtId="0" fontId="40" fillId="28" borderId="16" applyNumberFormat="0" applyFont="0" applyAlignment="0" applyProtection="0">
      <alignment vertical="center"/>
    </xf>
    <xf numFmtId="0" fontId="36" fillId="7" borderId="0" applyNumberFormat="0" applyBorder="0" applyAlignment="0" applyProtection="0">
      <alignment vertical="center"/>
    </xf>
    <xf numFmtId="0" fontId="38" fillId="6" borderId="0" applyNumberFormat="0" applyBorder="0" applyAlignment="0" applyProtection="0">
      <alignment vertical="center"/>
    </xf>
    <xf numFmtId="0" fontId="36" fillId="5" borderId="0" applyNumberFormat="0" applyBorder="0" applyAlignment="0" applyProtection="0">
      <alignment vertical="center"/>
    </xf>
    <xf numFmtId="0" fontId="53" fillId="0" borderId="0" applyNumberFormat="0" applyFill="0" applyBorder="0" applyAlignment="0" applyProtection="0">
      <alignment vertical="center"/>
    </xf>
    <xf numFmtId="41" fontId="40" fillId="0" borderId="0" applyFont="0" applyFill="0" applyBorder="0" applyAlignment="0" applyProtection="0">
      <alignment vertical="center"/>
    </xf>
    <xf numFmtId="0" fontId="39" fillId="0" borderId="11" applyNumberFormat="0" applyFill="0" applyAlignment="0" applyProtection="0">
      <alignment vertical="center"/>
    </xf>
    <xf numFmtId="0" fontId="36" fillId="4" borderId="0" applyNumberFormat="0" applyBorder="0" applyAlignment="0" applyProtection="0">
      <alignment vertical="center"/>
    </xf>
    <xf numFmtId="0" fontId="37" fillId="0" borderId="10" applyNumberFormat="0" applyFill="0" applyAlignment="0" applyProtection="0">
      <alignment vertical="center"/>
    </xf>
    <xf numFmtId="0" fontId="38" fillId="3" borderId="0" applyNumberFormat="0" applyBorder="0" applyAlignment="0" applyProtection="0">
      <alignment vertical="center"/>
    </xf>
    <xf numFmtId="0" fontId="36" fillId="2" borderId="0" applyNumberFormat="0" applyBorder="0" applyAlignment="0" applyProtection="0">
      <alignment vertical="center"/>
    </xf>
    <xf numFmtId="0" fontId="35" fillId="0" borderId="9" applyNumberFormat="0" applyFill="0" applyAlignment="0" applyProtection="0">
      <alignment vertical="center"/>
    </xf>
  </cellStyleXfs>
  <cellXfs count="140">
    <xf numFmtId="0" fontId="0" fillId="0" borderId="0" xfId="0">
      <alignment vertical="center"/>
    </xf>
    <xf numFmtId="0" fontId="1" fillId="0" borderId="0" xfId="40" applyFont="1" applyFill="1" applyAlignment="1" applyProtection="1">
      <alignment horizontal="center" vertical="center"/>
    </xf>
    <xf numFmtId="0" fontId="2" fillId="0" borderId="0" xfId="40" applyFont="1" applyFill="1" applyAlignment="1" applyProtection="1">
      <alignment vertical="center"/>
    </xf>
    <xf numFmtId="0" fontId="3" fillId="0" borderId="0" xfId="1" applyAlignment="1" applyProtection="1">
      <alignment vertical="center"/>
    </xf>
    <xf numFmtId="0" fontId="3" fillId="0" borderId="0" xfId="40" applyAlignment="1" applyProtection="1">
      <alignment vertical="center"/>
    </xf>
    <xf numFmtId="0" fontId="3" fillId="0" borderId="0" xfId="40" applyAlignment="1" applyProtection="1">
      <alignment wrapText="1"/>
    </xf>
    <xf numFmtId="0" fontId="0" fillId="0" borderId="0" xfId="40" applyFont="1" applyAlignment="1" applyProtection="1"/>
    <xf numFmtId="0" fontId="4" fillId="0" borderId="0" xfId="40" applyFont="1" applyAlignment="1" applyProtection="1">
      <alignment horizontal="center" vertical="center"/>
    </xf>
    <xf numFmtId="0" fontId="5" fillId="0" borderId="0" xfId="40" applyFont="1" applyAlignment="1" applyProtection="1">
      <alignment horizontal="right" vertical="center" wrapText="1"/>
    </xf>
    <xf numFmtId="0" fontId="1" fillId="0" borderId="1" xfId="40" applyFont="1" applyFill="1" applyBorder="1" applyAlignment="1" applyProtection="1">
      <alignment horizontal="center" vertical="center"/>
    </xf>
    <xf numFmtId="0" fontId="1" fillId="0" borderId="1" xfId="40" applyFont="1" applyFill="1" applyBorder="1" applyAlignment="1" applyProtection="1">
      <alignment horizontal="center" vertical="center" wrapText="1"/>
    </xf>
    <xf numFmtId="0" fontId="2" fillId="0" borderId="1" xfId="40" applyFont="1" applyFill="1" applyBorder="1" applyAlignment="1" applyProtection="1">
      <alignment vertical="center"/>
    </xf>
    <xf numFmtId="0" fontId="2" fillId="0" borderId="1" xfId="40" applyFont="1" applyFill="1" applyBorder="1" applyAlignment="1" applyProtection="1">
      <alignment horizontal="center" vertical="center" wrapText="1"/>
    </xf>
    <xf numFmtId="181" fontId="2" fillId="0" borderId="1" xfId="40" applyNumberFormat="1" applyFont="1" applyFill="1" applyBorder="1" applyAlignment="1" applyProtection="1">
      <alignment horizontal="right" vertical="center"/>
    </xf>
    <xf numFmtId="0" fontId="2" fillId="0" borderId="1" xfId="40" applyFont="1" applyFill="1" applyBorder="1" applyAlignment="1" applyProtection="1">
      <alignment horizontal="left" vertical="center" wrapText="1"/>
    </xf>
    <xf numFmtId="0" fontId="2" fillId="0" borderId="1" xfId="9" applyFont="1" applyFill="1" applyBorder="1" applyAlignment="1" applyProtection="1">
      <alignment horizontal="center" vertical="center"/>
    </xf>
    <xf numFmtId="0" fontId="6" fillId="0" borderId="1" xfId="1" applyFont="1" applyFill="1" applyBorder="1" applyAlignment="1" applyProtection="1">
      <alignment horizontal="left" vertical="center" wrapText="1"/>
    </xf>
    <xf numFmtId="181" fontId="2" fillId="0" borderId="1" xfId="40" applyNumberFormat="1" applyFont="1" applyBorder="1" applyAlignment="1" applyProtection="1">
      <alignment horizontal="right" vertical="center"/>
    </xf>
    <xf numFmtId="182" fontId="2" fillId="0" borderId="1" xfId="9" applyNumberFormat="1" applyFont="1" applyFill="1" applyBorder="1" applyAlignment="1" applyProtection="1">
      <alignment horizontal="left" vertical="center" wrapText="1"/>
    </xf>
    <xf numFmtId="0" fontId="6" fillId="0" borderId="1" xfId="40" applyFont="1" applyBorder="1" applyAlignment="1" applyProtection="1">
      <alignment horizontal="left"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 xfId="1" applyFont="1" applyBorder="1" applyAlignment="1" applyProtection="1">
      <alignment horizontal="left" vertical="center" wrapText="1"/>
    </xf>
    <xf numFmtId="0" fontId="7" fillId="0" borderId="0" xfId="9" applyFont="1" applyAlignment="1" applyProtection="1">
      <alignment vertical="center"/>
    </xf>
    <xf numFmtId="0" fontId="3" fillId="0" borderId="0" xfId="9" applyAlignment="1" applyProtection="1">
      <alignment vertical="center"/>
    </xf>
    <xf numFmtId="0" fontId="8" fillId="0" borderId="0" xfId="9" applyFont="1" applyFill="1" applyAlignment="1" applyProtection="1">
      <alignment horizontal="center" vertical="center"/>
    </xf>
    <xf numFmtId="0" fontId="9" fillId="0" borderId="0" xfId="9" applyFont="1" applyFill="1" applyAlignment="1" applyProtection="1"/>
    <xf numFmtId="0" fontId="9" fillId="0" borderId="0" xfId="9" applyFont="1" applyFill="1" applyAlignment="1" applyProtection="1">
      <alignment vertical="center"/>
    </xf>
    <xf numFmtId="0" fontId="9" fillId="0" borderId="0" xfId="9" applyFont="1" applyFill="1" applyAlignment="1" applyProtection="1">
      <alignment vertical="center" wrapText="1"/>
    </xf>
    <xf numFmtId="0" fontId="1" fillId="0" borderId="1" xfId="9" applyFont="1" applyFill="1" applyBorder="1" applyAlignment="1" applyProtection="1">
      <alignment horizontal="center" vertical="center"/>
    </xf>
    <xf numFmtId="0" fontId="1" fillId="0" borderId="1" xfId="9" applyFont="1" applyFill="1" applyBorder="1" applyAlignment="1" applyProtection="1">
      <alignment horizontal="center" vertical="center" wrapText="1"/>
    </xf>
    <xf numFmtId="182" fontId="1" fillId="0" borderId="1" xfId="9" applyNumberFormat="1" applyFont="1" applyFill="1" applyBorder="1" applyAlignment="1" applyProtection="1">
      <alignment horizontal="center" vertical="center" wrapText="1"/>
    </xf>
    <xf numFmtId="0" fontId="10" fillId="0" borderId="1" xfId="9" applyFont="1" applyFill="1" applyBorder="1" applyAlignment="1" applyProtection="1">
      <alignment horizontal="center" vertical="center"/>
    </xf>
    <xf numFmtId="0" fontId="10" fillId="0" borderId="1" xfId="9" applyFont="1" applyFill="1" applyBorder="1" applyAlignment="1" applyProtection="1">
      <alignment horizontal="center" vertical="center" wrapText="1"/>
    </xf>
    <xf numFmtId="182" fontId="10" fillId="0" borderId="1" xfId="9" applyNumberFormat="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182" fontId="2" fillId="0" borderId="1" xfId="9" applyNumberFormat="1" applyFont="1" applyFill="1" applyBorder="1" applyAlignment="1" applyProtection="1">
      <alignment horizontal="center" vertical="center" wrapText="1"/>
    </xf>
    <xf numFmtId="0" fontId="1" fillId="0" borderId="0" xfId="9" applyFont="1" applyFill="1" applyBorder="1" applyAlignment="1" applyProtection="1">
      <alignment horizontal="right" vertical="center"/>
    </xf>
    <xf numFmtId="180" fontId="1" fillId="0" borderId="1" xfId="9" applyNumberFormat="1" applyFont="1" applyFill="1" applyBorder="1" applyAlignment="1" applyProtection="1">
      <alignment horizontal="center" vertical="center" wrapText="1"/>
    </xf>
    <xf numFmtId="181" fontId="10" fillId="0" borderId="1" xfId="9" applyNumberFormat="1" applyFont="1" applyFill="1" applyBorder="1" applyAlignment="1" applyProtection="1">
      <alignment horizontal="center" vertical="center" wrapText="1"/>
    </xf>
    <xf numFmtId="181" fontId="6" fillId="0" borderId="1" xfId="1" applyNumberFormat="1" applyFont="1" applyFill="1" applyBorder="1" applyAlignment="1" applyProtection="1">
      <alignment horizontal="center" vertical="center"/>
    </xf>
    <xf numFmtId="0" fontId="1" fillId="0" borderId="0" xfId="3" applyFont="1" applyFill="1" applyAlignment="1" applyProtection="1">
      <alignment vertical="center"/>
    </xf>
    <xf numFmtId="0" fontId="1" fillId="0" borderId="0" xfId="3" applyFont="1" applyFill="1" applyAlignment="1" applyProtection="1">
      <alignment horizontal="center" vertical="center"/>
    </xf>
    <xf numFmtId="0" fontId="10" fillId="0" borderId="0" xfId="3" applyFont="1" applyFill="1" applyAlignment="1" applyProtection="1">
      <alignment vertical="center"/>
    </xf>
    <xf numFmtId="0" fontId="11" fillId="0" borderId="0" xfId="3" applyFont="1" applyFill="1" applyAlignment="1" applyProtection="1">
      <alignment vertical="center"/>
    </xf>
    <xf numFmtId="0" fontId="2" fillId="0" borderId="0" xfId="3" applyFont="1" applyFill="1" applyAlignment="1" applyProtection="1">
      <alignment vertical="center"/>
    </xf>
    <xf numFmtId="0" fontId="12" fillId="0" borderId="0" xfId="3" applyFont="1" applyFill="1" applyAlignment="1" applyProtection="1">
      <alignment vertical="center"/>
    </xf>
    <xf numFmtId="0" fontId="13" fillId="0" borderId="0" xfId="3" applyFont="1" applyFill="1" applyAlignment="1" applyProtection="1">
      <alignment horizontal="center" vertical="center"/>
    </xf>
    <xf numFmtId="0" fontId="13" fillId="0" borderId="0" xfId="3" applyFont="1" applyFill="1" applyAlignment="1" applyProtection="1">
      <alignment vertical="center" wrapText="1"/>
    </xf>
    <xf numFmtId="0" fontId="13" fillId="0" borderId="0" xfId="3" applyFont="1" applyFill="1" applyAlignment="1" applyProtection="1">
      <alignment horizontal="left" vertical="center"/>
    </xf>
    <xf numFmtId="0" fontId="13" fillId="0" borderId="0" xfId="3" applyFont="1" applyFill="1" applyAlignment="1" applyProtection="1">
      <alignment vertical="center"/>
    </xf>
    <xf numFmtId="0" fontId="8" fillId="0" borderId="0" xfId="3" applyFont="1" applyFill="1" applyAlignment="1" applyProtection="1">
      <alignment horizontal="center" vertical="center"/>
    </xf>
    <xf numFmtId="0" fontId="14" fillId="0" borderId="0" xfId="3" applyFont="1" applyFill="1" applyAlignment="1" applyProtection="1">
      <alignment vertical="center"/>
    </xf>
    <xf numFmtId="0" fontId="1" fillId="0" borderId="0" xfId="3" applyFont="1" applyFill="1" applyAlignment="1" applyProtection="1">
      <alignment vertical="center" wrapText="1"/>
    </xf>
    <xf numFmtId="0" fontId="1" fillId="0" borderId="0" xfId="3" applyFont="1" applyFill="1" applyAlignment="1" applyProtection="1">
      <alignment horizontal="left" vertical="center"/>
    </xf>
    <xf numFmtId="0" fontId="15" fillId="0" borderId="1" xfId="3" applyFont="1" applyFill="1" applyBorder="1" applyAlignment="1" applyProtection="1">
      <alignment horizontal="center" vertical="center"/>
    </xf>
    <xf numFmtId="0" fontId="16" fillId="0" borderId="1" xfId="3" applyFont="1" applyFill="1" applyBorder="1" applyAlignment="1" applyProtection="1">
      <alignment horizontal="center" vertical="center"/>
    </xf>
    <xf numFmtId="0" fontId="16" fillId="0" borderId="1" xfId="3" applyFont="1" applyFill="1" applyBorder="1" applyAlignment="1" applyProtection="1">
      <alignment horizontal="center" vertical="center" wrapText="1"/>
    </xf>
    <xf numFmtId="0" fontId="16" fillId="0" borderId="1" xfId="0" applyFont="1" applyFill="1" applyBorder="1" applyAlignment="1">
      <alignment horizontal="left" vertical="center" wrapText="1"/>
    </xf>
    <xf numFmtId="43" fontId="16" fillId="0" borderId="1" xfId="3" applyNumberFormat="1" applyFont="1" applyFill="1" applyBorder="1" applyAlignment="1" applyProtection="1">
      <alignment horizontal="left" vertical="center"/>
    </xf>
    <xf numFmtId="0" fontId="16" fillId="0" borderId="1" xfId="3" applyFont="1" applyFill="1" applyBorder="1" applyAlignment="1" applyProtection="1">
      <alignment vertical="center" wrapText="1"/>
    </xf>
    <xf numFmtId="43" fontId="16" fillId="0" borderId="1" xfId="3" applyNumberFormat="1" applyFont="1" applyFill="1" applyBorder="1" applyAlignment="1" applyProtection="1">
      <alignment vertical="center"/>
    </xf>
    <xf numFmtId="0" fontId="15" fillId="0" borderId="1" xfId="2" applyFont="1" applyFill="1" applyBorder="1" applyAlignment="1" applyProtection="1">
      <alignment vertical="center" wrapText="1"/>
    </xf>
    <xf numFmtId="43" fontId="17" fillId="0" borderId="1" xfId="31" applyNumberFormat="1" applyFont="1" applyFill="1" applyBorder="1" applyAlignment="1" applyProtection="1">
      <alignment horizontal="left" vertical="center" wrapText="1"/>
    </xf>
    <xf numFmtId="0" fontId="18" fillId="0" borderId="1" xfId="0" applyFont="1" applyBorder="1">
      <alignment vertical="center"/>
    </xf>
    <xf numFmtId="178" fontId="18" fillId="0" borderId="1" xfId="0" applyNumberFormat="1" applyFont="1" applyBorder="1">
      <alignment vertical="center"/>
    </xf>
    <xf numFmtId="0" fontId="15" fillId="0" borderId="1" xfId="0" applyNumberFormat="1" applyFont="1" applyFill="1" applyBorder="1" applyAlignment="1">
      <alignment horizontal="left" vertical="center" wrapText="1"/>
    </xf>
    <xf numFmtId="0" fontId="15" fillId="0" borderId="1" xfId="3" applyFont="1" applyFill="1" applyBorder="1" applyAlignment="1" applyProtection="1">
      <alignment vertical="center" wrapText="1"/>
    </xf>
    <xf numFmtId="181" fontId="15" fillId="0" borderId="1" xfId="38" applyNumberFormat="1" applyFont="1" applyFill="1" applyBorder="1" applyAlignment="1" applyProtection="1">
      <alignment horizontal="right" vertical="center"/>
    </xf>
    <xf numFmtId="180" fontId="15" fillId="0" borderId="1" xfId="0" applyNumberFormat="1" applyFont="1" applyFill="1" applyBorder="1" applyAlignment="1">
      <alignment horizontal="left" vertical="center" wrapText="1"/>
    </xf>
    <xf numFmtId="181" fontId="15" fillId="0" borderId="1" xfId="0" applyNumberFormat="1" applyFont="1" applyFill="1" applyBorder="1" applyAlignment="1">
      <alignment horizontal="right" vertical="center"/>
    </xf>
    <xf numFmtId="0" fontId="0" fillId="0" borderId="1" xfId="0" applyNumberFormat="1" applyFont="1" applyFill="1" applyBorder="1" applyAlignment="1">
      <alignment horizontal="left" vertical="center" wrapText="1"/>
    </xf>
    <xf numFmtId="181" fontId="19" fillId="0" borderId="1" xfId="0" applyNumberFormat="1" applyFont="1" applyFill="1" applyBorder="1" applyAlignment="1">
      <alignment horizontal="right" vertical="center"/>
    </xf>
    <xf numFmtId="181" fontId="15" fillId="0" borderId="5" xfId="0" applyNumberFormat="1" applyFont="1" applyFill="1" applyBorder="1" applyAlignment="1">
      <alignment horizontal="left" vertical="center" wrapText="1"/>
    </xf>
    <xf numFmtId="177" fontId="15" fillId="0" borderId="5" xfId="0" applyNumberFormat="1" applyFont="1" applyFill="1" applyBorder="1" applyAlignment="1">
      <alignment horizontal="left" vertical="center" wrapText="1"/>
    </xf>
    <xf numFmtId="0" fontId="1" fillId="0" borderId="0" xfId="3" applyFont="1" applyFill="1" applyAlignment="1" applyProtection="1">
      <alignment horizontal="right" vertical="center"/>
    </xf>
    <xf numFmtId="0" fontId="15" fillId="0" borderId="2" xfId="3" applyFont="1" applyFill="1" applyBorder="1" applyAlignment="1" applyProtection="1">
      <alignment horizontal="center" vertical="center"/>
    </xf>
    <xf numFmtId="43" fontId="16" fillId="0" borderId="1" xfId="3" applyNumberFormat="1" applyFont="1" applyFill="1" applyBorder="1" applyAlignment="1" applyProtection="1">
      <alignment horizontal="center" vertical="center"/>
    </xf>
    <xf numFmtId="43" fontId="16" fillId="0" borderId="1" xfId="3" applyNumberFormat="1" applyFont="1" applyFill="1" applyBorder="1" applyAlignment="1" applyProtection="1">
      <alignment horizontal="left" vertical="center" wrapText="1"/>
    </xf>
    <xf numFmtId="0" fontId="15" fillId="0" borderId="1" xfId="3" applyFont="1" applyFill="1" applyBorder="1" applyAlignment="1" applyProtection="1">
      <alignment vertical="center"/>
    </xf>
    <xf numFmtId="0" fontId="20" fillId="0" borderId="1" xfId="0" applyFont="1" applyFill="1" applyBorder="1" applyAlignment="1">
      <alignment horizontal="left" vertical="center" wrapText="1"/>
    </xf>
    <xf numFmtId="181" fontId="11" fillId="0" borderId="0" xfId="3" applyNumberFormat="1" applyFont="1" applyFill="1" applyAlignment="1" applyProtection="1">
      <alignment vertical="center"/>
    </xf>
    <xf numFmtId="180" fontId="0" fillId="0" borderId="1" xfId="0" applyNumberFormat="1" applyFont="1" applyFill="1" applyBorder="1" applyAlignment="1">
      <alignment horizontal="left" vertical="center" wrapText="1"/>
    </xf>
    <xf numFmtId="0" fontId="15" fillId="0" borderId="1" xfId="30" applyFont="1" applyFill="1" applyBorder="1" applyAlignment="1" applyProtection="1">
      <alignment horizontal="left" vertical="center" wrapText="1"/>
    </xf>
    <xf numFmtId="181" fontId="15" fillId="0" borderId="1" xfId="30" applyNumberFormat="1" applyFont="1" applyFill="1" applyBorder="1" applyAlignment="1" applyProtection="1">
      <alignment horizontal="right" vertical="center"/>
    </xf>
    <xf numFmtId="0" fontId="15" fillId="0" borderId="1" xfId="30" applyNumberFormat="1" applyFont="1" applyFill="1" applyBorder="1" applyAlignment="1" applyProtection="1">
      <alignment horizontal="left" vertical="center" wrapText="1"/>
    </xf>
    <xf numFmtId="176" fontId="15" fillId="0" borderId="1" xfId="30" applyNumberFormat="1" applyFont="1" applyFill="1" applyBorder="1" applyAlignment="1" applyProtection="1">
      <alignment horizontal="right" vertical="center"/>
    </xf>
    <xf numFmtId="0" fontId="0" fillId="0" borderId="1" xfId="30" applyNumberFormat="1" applyFont="1" applyFill="1" applyBorder="1" applyAlignment="1" applyProtection="1">
      <alignment horizontal="left" vertical="center" wrapText="1"/>
    </xf>
    <xf numFmtId="0" fontId="0" fillId="0" borderId="1" xfId="30" applyFont="1" applyFill="1" applyBorder="1" applyAlignment="1" applyProtection="1">
      <alignment horizontal="left" vertical="center" wrapText="1"/>
    </xf>
    <xf numFmtId="0" fontId="15" fillId="0" borderId="1" xfId="17" applyNumberFormat="1" applyFont="1" applyFill="1" applyBorder="1" applyAlignment="1" applyProtection="1">
      <alignment horizontal="left" vertical="center" wrapText="1"/>
    </xf>
    <xf numFmtId="0" fontId="15" fillId="0" borderId="1" xfId="34" applyNumberFormat="1" applyFont="1" applyFill="1" applyBorder="1" applyAlignment="1" applyProtection="1">
      <alignment horizontal="left" vertical="center" wrapText="1"/>
    </xf>
    <xf numFmtId="0" fontId="0" fillId="0" borderId="1" xfId="34" applyNumberFormat="1" applyFont="1" applyFill="1" applyBorder="1" applyAlignment="1" applyProtection="1">
      <alignment horizontal="left" vertical="center" wrapText="1"/>
    </xf>
    <xf numFmtId="0" fontId="15" fillId="0" borderId="1" xfId="3" applyFont="1" applyFill="1" applyBorder="1" applyAlignment="1" applyProtection="1">
      <alignment horizontal="left" vertical="center"/>
    </xf>
    <xf numFmtId="43" fontId="15" fillId="0" borderId="1" xfId="3" applyNumberFormat="1" applyFont="1" applyFill="1" applyBorder="1" applyAlignment="1" applyProtection="1">
      <alignment vertical="center"/>
    </xf>
    <xf numFmtId="0" fontId="21" fillId="0" borderId="1" xfId="34" applyNumberFormat="1" applyFont="1" applyFill="1" applyBorder="1" applyAlignment="1" applyProtection="1">
      <alignment horizontal="center" vertical="center" wrapText="1"/>
    </xf>
    <xf numFmtId="0" fontId="22" fillId="0" borderId="0" xfId="0" applyFont="1">
      <alignment vertical="center"/>
    </xf>
    <xf numFmtId="0" fontId="5" fillId="0" borderId="0" xfId="0" applyFont="1">
      <alignment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Alignment="1">
      <alignment horizontal="left"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1" fillId="0" borderId="1" xfId="0" applyFont="1" applyFill="1" applyBorder="1" applyAlignment="1">
      <alignment horizontal="left" vertical="center"/>
    </xf>
    <xf numFmtId="178" fontId="27" fillId="0" borderId="1" xfId="0" applyNumberFormat="1" applyFont="1" applyFill="1" applyBorder="1" applyAlignment="1">
      <alignment horizontal="right" vertical="center"/>
    </xf>
    <xf numFmtId="0" fontId="27" fillId="0" borderId="1" xfId="0" applyFont="1" applyBorder="1" applyAlignment="1">
      <alignment horizontal="left" vertical="center"/>
    </xf>
    <xf numFmtId="0" fontId="27"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27" fillId="0" borderId="1" xfId="0" applyFont="1" applyFill="1" applyBorder="1" applyAlignment="1">
      <alignment horizontal="right" vertical="center"/>
    </xf>
    <xf numFmtId="0" fontId="27" fillId="0" borderId="1" xfId="0" applyFont="1" applyFill="1" applyBorder="1" applyAlignment="1">
      <alignment horizontal="left" vertical="center"/>
    </xf>
    <xf numFmtId="0" fontId="1" fillId="0" borderId="1" xfId="0" applyFont="1" applyBorder="1">
      <alignment vertical="center"/>
    </xf>
    <xf numFmtId="0" fontId="2" fillId="0" borderId="0" xfId="0" applyFont="1" applyFill="1" applyBorder="1" applyAlignment="1">
      <alignment horizontal="left" vertical="center"/>
    </xf>
    <xf numFmtId="0" fontId="6" fillId="0" borderId="0" xfId="0" applyFont="1" applyBorder="1" applyAlignment="1">
      <alignment horizontal="left" vertical="center"/>
    </xf>
    <xf numFmtId="0" fontId="27" fillId="0" borderId="0" xfId="0" applyFont="1" applyAlignment="1">
      <alignment horizontal="right" vertical="center"/>
    </xf>
    <xf numFmtId="179" fontId="27" fillId="0" borderId="1" xfId="0" applyNumberFormat="1" applyFont="1" applyFill="1" applyBorder="1" applyAlignment="1">
      <alignment horizontal="right" vertical="center"/>
    </xf>
    <xf numFmtId="0" fontId="27" fillId="0" borderId="1" xfId="0" applyFont="1" applyBorder="1" applyAlignment="1">
      <alignment horizontal="right" vertical="center"/>
    </xf>
    <xf numFmtId="178" fontId="27" fillId="0" borderId="1" xfId="0" applyNumberFormat="1" applyFont="1" applyBorder="1" applyAlignment="1">
      <alignment horizontal="right" vertical="center"/>
    </xf>
    <xf numFmtId="0" fontId="5" fillId="0" borderId="0" xfId="0" applyFont="1" applyFill="1">
      <alignment vertical="center"/>
    </xf>
    <xf numFmtId="0" fontId="6" fillId="0" borderId="0" xfId="0" applyFont="1">
      <alignment vertical="center"/>
    </xf>
    <xf numFmtId="2" fontId="27" fillId="0" borderId="1" xfId="0" applyNumberFormat="1" applyFont="1" applyBorder="1" applyAlignment="1">
      <alignment horizontal="center" vertical="center" shrinkToFit="1"/>
    </xf>
    <xf numFmtId="2" fontId="27" fillId="0" borderId="1" xfId="0" applyNumberFormat="1" applyFont="1" applyBorder="1" applyAlignment="1">
      <alignment horizontal="left" vertical="center" shrinkToFit="1"/>
    </xf>
    <xf numFmtId="0" fontId="27" fillId="0" borderId="1" xfId="0" applyFont="1" applyFill="1" applyBorder="1" applyAlignment="1">
      <alignment horizontal="left" vertical="center" shrinkToFit="1"/>
    </xf>
    <xf numFmtId="2" fontId="27" fillId="0" borderId="1" xfId="0" applyNumberFormat="1" applyFont="1" applyBorder="1" applyAlignment="1">
      <alignment horizontal="center" vertical="center"/>
    </xf>
    <xf numFmtId="181" fontId="27" fillId="0" borderId="1" xfId="0" applyNumberFormat="1" applyFont="1" applyBorder="1" applyAlignment="1">
      <alignment horizontal="right" vertical="center"/>
    </xf>
    <xf numFmtId="4" fontId="27" fillId="0" borderId="1" xfId="0" applyNumberFormat="1" applyFont="1" applyBorder="1" applyAlignment="1">
      <alignment horizontal="right" vertical="center"/>
    </xf>
    <xf numFmtId="179" fontId="27" fillId="0" borderId="1" xfId="0" applyNumberFormat="1" applyFont="1" applyBorder="1" applyAlignment="1">
      <alignment horizontal="right" vertical="center"/>
    </xf>
    <xf numFmtId="0" fontId="6" fillId="0" borderId="0" xfId="0" applyFont="1" applyBorder="1">
      <alignment vertical="center"/>
    </xf>
    <xf numFmtId="2" fontId="27" fillId="0" borderId="1" xfId="0" applyNumberFormat="1" applyFont="1" applyBorder="1" applyAlignment="1">
      <alignment horizontal="right" vertical="center"/>
    </xf>
    <xf numFmtId="178" fontId="27" fillId="0" borderId="1" xfId="41" applyNumberFormat="1" applyFont="1" applyBorder="1" applyAlignment="1" applyProtection="1">
      <alignment horizontal="right" vertical="center"/>
    </xf>
    <xf numFmtId="0" fontId="28" fillId="0" borderId="0" xfId="0" applyFont="1">
      <alignment vertical="center"/>
    </xf>
    <xf numFmtId="0" fontId="29" fillId="0" borderId="0" xfId="0" applyFont="1" applyAlignment="1">
      <alignment horizontal="justify" vertical="center"/>
    </xf>
    <xf numFmtId="0" fontId="30" fillId="0" borderId="0" xfId="0" applyFont="1">
      <alignment vertical="center"/>
    </xf>
    <xf numFmtId="0" fontId="31" fillId="0" borderId="0" xfId="0" applyFont="1" applyAlignment="1">
      <alignment horizontal="center" vertical="center"/>
    </xf>
    <xf numFmtId="0" fontId="31" fillId="0" borderId="0" xfId="0" applyFont="1" applyAlignment="1">
      <alignment horizontal="center" vertical="center" wrapText="1"/>
    </xf>
    <xf numFmtId="0" fontId="32" fillId="0" borderId="0" xfId="0" applyFont="1" applyAlignment="1">
      <alignment horizontal="justify" vertical="center"/>
    </xf>
    <xf numFmtId="0" fontId="33" fillId="0" borderId="0" xfId="0" applyFont="1" applyAlignment="1">
      <alignment horizontal="center" vertical="center"/>
    </xf>
    <xf numFmtId="57" fontId="34" fillId="0" borderId="0" xfId="0" applyNumberFormat="1" applyFont="1" applyAlignment="1">
      <alignment horizontal="center" vertical="center"/>
    </xf>
  </cellXfs>
  <cellStyles count="59">
    <cellStyle name="常规" xfId="0" builtinId="0"/>
    <cellStyle name="常规 103 2" xfId="1"/>
    <cellStyle name="常规_科目表-2018.4.28" xfId="2"/>
    <cellStyle name="常规 1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常规 19 2" xfId="9"/>
    <cellStyle name="20% - 强调文字颜色 3" xfId="10" builtinId="38"/>
    <cellStyle name="货币" xfId="11" builtinId="4"/>
    <cellStyle name="强调文字颜色 3" xfId="12" builtinId="37"/>
    <cellStyle name="百分比" xfId="13" builtinId="5"/>
    <cellStyle name="60% - 强调文字颜色 2" xfId="14" builtinId="36"/>
    <cellStyle name="60% - 强调文字颜色 5" xfId="15" builtinId="48"/>
    <cellStyle name="强调文字颜色 2" xfId="16" builtinId="33"/>
    <cellStyle name="常规_Sheet2" xfId="17"/>
    <cellStyle name="60% - 强调文字颜色 1" xfId="18" builtinId="32"/>
    <cellStyle name="60% - 强调文字颜色 4" xfId="19" builtinId="44"/>
    <cellStyle name="计算" xfId="20" builtinId="22"/>
    <cellStyle name="强调文字颜色 1" xfId="21" builtinId="29"/>
    <cellStyle name="适中" xfId="22" builtinId="28"/>
    <cellStyle name="20% - 强调文字颜色 5" xfId="23" builtinId="46"/>
    <cellStyle name="好" xfId="24" builtinId="26"/>
    <cellStyle name="20% - 强调文字颜色 1" xfId="25" builtinId="30"/>
    <cellStyle name="汇总" xfId="26" builtinId="25"/>
    <cellStyle name="差" xfId="27" builtinId="27"/>
    <cellStyle name="检查单元格" xfId="28" builtinId="23"/>
    <cellStyle name="输出" xfId="29" builtinId="21"/>
    <cellStyle name="常规 6_2018年新区财力投资计划表（环保局11.3）" xfId="30"/>
    <cellStyle name="千位分隔 2" xfId="31"/>
    <cellStyle name="标题 1" xfId="32" builtinId="16"/>
    <cellStyle name="解释性文本" xfId="33" builtinId="53"/>
    <cellStyle name="常规 2 10 2" xfId="34"/>
    <cellStyle name="20% - 强调文字颜色 2" xfId="35" builtinId="34"/>
    <cellStyle name="标题 4" xfId="36" builtinId="19"/>
    <cellStyle name="货币[0]" xfId="37" builtinId="7"/>
    <cellStyle name="常规 2 2" xfId="38"/>
    <cellStyle name="40% - 强调文字颜色 4" xfId="39" builtinId="43"/>
    <cellStyle name="常规 20 2" xfId="40"/>
    <cellStyle name="千位分隔" xfId="41" builtinId="3"/>
    <cellStyle name="已访问的超链接" xfId="42" builtinId="9"/>
    <cellStyle name="标题" xfId="43" builtinId="15"/>
    <cellStyle name="40% - 强调文字颜色 2" xfId="44" builtinId="35"/>
    <cellStyle name="警告文本" xfId="45" builtinId="11"/>
    <cellStyle name="60% - 强调文字颜色 3" xfId="46" builtinId="40"/>
    <cellStyle name="注释" xfId="47" builtinId="10"/>
    <cellStyle name="20% - 强调文字颜色 6" xfId="48" builtinId="50"/>
    <cellStyle name="强调文字颜色 5" xfId="49" builtinId="45"/>
    <cellStyle name="40% - 强调文字颜色 6" xfId="50" builtinId="51"/>
    <cellStyle name="超链接" xfId="51" builtinId="8"/>
    <cellStyle name="千位分隔[0]" xfId="52" builtinId="6"/>
    <cellStyle name="标题 2" xfId="53" builtinId="17"/>
    <cellStyle name="40% - 强调文字颜色 5" xfId="54" builtinId="47"/>
    <cellStyle name="标题 3" xfId="55" builtinId="18"/>
    <cellStyle name="强调文字颜色 6" xfId="56" builtinId="49"/>
    <cellStyle name="40% - 强调文字颜色 1" xfId="57" builtinId="31"/>
    <cellStyle name="链接单元格" xfId="58" builtinId="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39044;&#31639;&#35843;&#25972;/2023/&#21306;&#25919;&#24220;&#24120;&#21153;&#20250;/&#25552;&#20379;&#21306;&#24220;&#21150;//home/user/&#26700;&#38754;/&#39044;&#31639;&#35843;&#25972;/2023/&#20154;&#22823;&#20027;&#20219;&#20250;/&#20154;&#22823;&#21457;&#26469;//home/user/&#26700;&#38754;/&#39044;&#31639;&#35843;&#25972;/2023/&#21306;&#25919;&#24220;&#24120;&#21153;&#20250;//01&#24180;&#24066;&#23616;&#20854;&#20182;&#25903;&#20986;&#26126;&#3245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月"/>
      <sheetName val="国家"/>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abSelected="1" zoomScale="90" zoomScaleNormal="90" workbookViewId="0">
      <selection activeCell="B9" sqref="B9"/>
    </sheetView>
  </sheetViews>
  <sheetFormatPr defaultColWidth="9" defaultRowHeight="13.5" outlineLevelCol="3"/>
  <cols>
    <col min="1" max="4" width="23.1083333333333" customWidth="1"/>
  </cols>
  <sheetData>
    <row r="1" ht="31.95" customHeight="1" spans="1:2">
      <c r="A1" s="132"/>
      <c r="B1" s="133"/>
    </row>
    <row r="2" ht="19.5" spans="2:2">
      <c r="B2" s="133"/>
    </row>
    <row r="3" ht="19.5" spans="2:2">
      <c r="B3" s="133"/>
    </row>
    <row r="4" ht="42" customHeight="1" spans="1:2">
      <c r="A4" s="134"/>
      <c r="B4" s="133"/>
    </row>
    <row r="5" ht="33.75" spans="2:2">
      <c r="B5" s="135"/>
    </row>
    <row r="6" ht="82.2" customHeight="1" spans="1:4">
      <c r="A6" s="136" t="s">
        <v>0</v>
      </c>
      <c r="B6" s="135"/>
      <c r="C6" s="135"/>
      <c r="D6" s="135"/>
    </row>
    <row r="7" ht="30.6" customHeight="1" spans="2:2">
      <c r="B7" s="137"/>
    </row>
    <row r="8" ht="30.6" customHeight="1" spans="2:2">
      <c r="B8" s="137"/>
    </row>
    <row r="9" ht="30.6" customHeight="1" spans="2:2">
      <c r="B9" s="137"/>
    </row>
    <row r="10" ht="30.6" customHeight="1" spans="2:2">
      <c r="B10" s="137"/>
    </row>
    <row r="11" ht="30.6" customHeight="1" spans="2:2">
      <c r="B11" s="137"/>
    </row>
    <row r="12" ht="18.75" spans="2:2">
      <c r="B12" s="137"/>
    </row>
    <row r="13" ht="18.75" spans="2:2">
      <c r="B13" s="137"/>
    </row>
    <row r="14" ht="30.6" customHeight="1" spans="2:2">
      <c r="B14" s="137"/>
    </row>
    <row r="15" ht="30.6" customHeight="1" spans="2:2">
      <c r="B15" s="137"/>
    </row>
    <row r="16" ht="46.95" customHeight="1" spans="1:4">
      <c r="A16" s="138"/>
      <c r="B16" s="138"/>
      <c r="C16" s="138"/>
      <c r="D16" s="138"/>
    </row>
    <row r="17" ht="37.2" customHeight="1" spans="1:4">
      <c r="A17" s="139">
        <v>45139</v>
      </c>
      <c r="B17" s="139"/>
      <c r="C17" s="139"/>
      <c r="D17" s="139"/>
    </row>
  </sheetData>
  <sheetProtection formatCells="0" insertHyperlinks="0" autoFilter="0"/>
  <mergeCells count="3">
    <mergeCell ref="A6:D6"/>
    <mergeCell ref="A16:D16"/>
    <mergeCell ref="A17:D17"/>
  </mergeCells>
  <printOptions horizontalCentered="1"/>
  <pageMargins left="0.314583333333333" right="0.314583333333333" top="0.747916666666667" bottom="0.747916666666667" header="0.314583333333333" footer="0.314583333333333"/>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7" sqref="D7"/>
    </sheetView>
  </sheetViews>
  <sheetFormatPr defaultColWidth="9" defaultRowHeight="13.5" outlineLevelCol="5"/>
  <cols>
    <col min="1" max="1" width="30.6583333333333" customWidth="1"/>
    <col min="2" max="2" width="10.6583333333333" customWidth="1"/>
    <col min="3" max="3" width="12.2166666666667" customWidth="1"/>
    <col min="4" max="4" width="36.875" customWidth="1"/>
    <col min="5" max="5" width="11.6583333333333" customWidth="1"/>
    <col min="6" max="6" width="12.6583333333333" customWidth="1"/>
  </cols>
  <sheetData>
    <row r="1" ht="31.5" customHeight="1" spans="1:6">
      <c r="A1" s="98" t="s">
        <v>1</v>
      </c>
      <c r="B1" s="98"/>
      <c r="C1" s="98"/>
      <c r="D1" s="98"/>
      <c r="E1" s="98"/>
      <c r="F1" s="98"/>
    </row>
    <row r="2" spans="1:6">
      <c r="A2" s="100"/>
      <c r="B2" s="100"/>
      <c r="C2" s="100"/>
      <c r="D2" s="100"/>
      <c r="E2" s="100"/>
      <c r="F2" s="116" t="s">
        <v>2</v>
      </c>
    </row>
    <row r="3" s="97" customFormat="1" ht="25.95" customHeight="1" spans="1:6">
      <c r="A3" s="101" t="s">
        <v>3</v>
      </c>
      <c r="B3" s="102"/>
      <c r="C3" s="103"/>
      <c r="D3" s="104" t="s">
        <v>4</v>
      </c>
      <c r="E3" s="104"/>
      <c r="F3" s="104"/>
    </row>
    <row r="4" s="97" customFormat="1" ht="25.95" customHeight="1" spans="1:6">
      <c r="A4" s="105" t="s">
        <v>5</v>
      </c>
      <c r="B4" s="105" t="s">
        <v>6</v>
      </c>
      <c r="C4" s="105" t="s">
        <v>7</v>
      </c>
      <c r="D4" s="105" t="s">
        <v>8</v>
      </c>
      <c r="E4" s="105" t="s">
        <v>6</v>
      </c>
      <c r="F4" s="105" t="s">
        <v>7</v>
      </c>
    </row>
    <row r="5" s="120" customFormat="1" ht="25.95" customHeight="1" spans="1:6">
      <c r="A5" s="105" t="s">
        <v>9</v>
      </c>
      <c r="B5" s="105" t="s">
        <v>9</v>
      </c>
      <c r="C5" s="105" t="s">
        <v>9</v>
      </c>
      <c r="D5" s="122" t="s">
        <v>9</v>
      </c>
      <c r="E5" s="130" t="s">
        <v>9</v>
      </c>
      <c r="F5" s="130" t="s">
        <v>9</v>
      </c>
    </row>
    <row r="6" s="120" customFormat="1" ht="25.95" customHeight="1" spans="1:6">
      <c r="A6" s="105"/>
      <c r="B6" s="105"/>
      <c r="C6" s="105"/>
      <c r="D6" s="123" t="s">
        <v>10</v>
      </c>
      <c r="E6" s="130">
        <v>199.9650102376</v>
      </c>
      <c r="F6" s="130">
        <f>E6+0.08</f>
        <v>200.0450102376</v>
      </c>
    </row>
    <row r="7" s="120" customFormat="1" ht="25.95" customHeight="1" spans="1:6">
      <c r="A7" s="105"/>
      <c r="B7" s="105"/>
      <c r="C7" s="105"/>
      <c r="D7" s="123" t="s">
        <v>11</v>
      </c>
      <c r="E7" s="130">
        <v>146.2508169737</v>
      </c>
      <c r="F7" s="130">
        <f>E7+0.08</f>
        <v>146.3308169737</v>
      </c>
    </row>
    <row r="8" s="120" customFormat="1" ht="25.95" customHeight="1" spans="1:6">
      <c r="A8" s="105"/>
      <c r="B8" s="105"/>
      <c r="C8" s="105"/>
      <c r="D8" s="123" t="s">
        <v>12</v>
      </c>
      <c r="E8" s="130">
        <v>13.55</v>
      </c>
      <c r="F8" s="130">
        <f>E8+0.08</f>
        <v>13.63</v>
      </c>
    </row>
    <row r="9" s="120" customFormat="1" ht="25.95" customHeight="1" spans="1:6">
      <c r="A9" s="105"/>
      <c r="B9" s="105"/>
      <c r="C9" s="105"/>
      <c r="D9" s="122" t="s">
        <v>9</v>
      </c>
      <c r="E9" s="130" t="s">
        <v>9</v>
      </c>
      <c r="F9" s="130" t="s">
        <v>9</v>
      </c>
    </row>
    <row r="10" s="97" customFormat="1" ht="25.95" customHeight="1" spans="1:6">
      <c r="A10" s="105"/>
      <c r="B10" s="105"/>
      <c r="C10" s="105"/>
      <c r="D10" s="124" t="s">
        <v>13</v>
      </c>
      <c r="E10" s="119">
        <v>168.2216324175</v>
      </c>
      <c r="F10" s="130">
        <f>E10+4.8+84.05</f>
        <v>257.0716324175</v>
      </c>
    </row>
    <row r="11" s="97" customFormat="1" ht="25.95" customHeight="1" spans="1:6">
      <c r="A11" s="105"/>
      <c r="B11" s="105"/>
      <c r="C11" s="105"/>
      <c r="D11" s="124" t="s">
        <v>14</v>
      </c>
      <c r="E11" s="119">
        <v>71.0781155</v>
      </c>
      <c r="F11" s="130">
        <f>E11+4.8+84.05</f>
        <v>159.9281155</v>
      </c>
    </row>
    <row r="12" s="97" customFormat="1" ht="25.95" customHeight="1" spans="1:6">
      <c r="A12" s="105"/>
      <c r="B12" s="105"/>
      <c r="C12" s="105"/>
      <c r="D12" s="124" t="s">
        <v>15</v>
      </c>
      <c r="E12" s="119">
        <v>71.0781155</v>
      </c>
      <c r="F12" s="130">
        <f>E12+4.8+84.05</f>
        <v>159.9281155</v>
      </c>
    </row>
    <row r="13" s="97" customFormat="1" ht="25.95" customHeight="1" spans="1:6">
      <c r="A13" s="105"/>
      <c r="B13" s="105"/>
      <c r="C13" s="105"/>
      <c r="D13" s="124" t="s">
        <v>16</v>
      </c>
      <c r="E13" s="119">
        <v>55.2372416025</v>
      </c>
      <c r="F13" s="130">
        <f>E13+4.37</f>
        <v>59.6072416025</v>
      </c>
    </row>
    <row r="14" s="97" customFormat="1" ht="25.95" customHeight="1" spans="1:6">
      <c r="A14" s="105"/>
      <c r="B14" s="105"/>
      <c r="C14" s="105"/>
      <c r="D14" s="124" t="s">
        <v>17</v>
      </c>
      <c r="E14" s="119">
        <v>28.2241458087</v>
      </c>
      <c r="F14" s="130">
        <f>E14+4.37</f>
        <v>32.5941458087</v>
      </c>
    </row>
    <row r="15" s="97" customFormat="1" ht="25.95" customHeight="1" spans="1:6">
      <c r="A15" s="105"/>
      <c r="B15" s="105"/>
      <c r="C15" s="105"/>
      <c r="D15" s="124" t="s">
        <v>18</v>
      </c>
      <c r="E15" s="119">
        <v>8.2455</v>
      </c>
      <c r="F15" s="130">
        <f>E15+4.37</f>
        <v>12.6155</v>
      </c>
    </row>
    <row r="16" s="97" customFormat="1" ht="25.95" customHeight="1" spans="1:6">
      <c r="A16" s="105"/>
      <c r="B16" s="105"/>
      <c r="C16" s="105"/>
      <c r="D16" s="122" t="s">
        <v>9</v>
      </c>
      <c r="E16" s="130" t="s">
        <v>9</v>
      </c>
      <c r="F16" s="130" t="s">
        <v>9</v>
      </c>
    </row>
    <row r="17" s="97" customFormat="1" ht="25.95" customHeight="1" spans="1:6">
      <c r="A17" s="105"/>
      <c r="B17" s="105"/>
      <c r="C17" s="105"/>
      <c r="D17" s="125"/>
      <c r="E17" s="130"/>
      <c r="F17" s="130"/>
    </row>
    <row r="18" s="97" customFormat="1" ht="25.95" customHeight="1" spans="1:6">
      <c r="A18" s="108"/>
      <c r="B18" s="108"/>
      <c r="C18" s="108"/>
      <c r="D18" s="108"/>
      <c r="E18" s="108"/>
      <c r="F18" s="108"/>
    </row>
    <row r="19" s="121" customFormat="1" ht="25.95" customHeight="1" spans="1:6">
      <c r="A19" s="105" t="s">
        <v>19</v>
      </c>
      <c r="B19" s="126">
        <v>1175.02596822456</v>
      </c>
      <c r="C19" s="126">
        <v>1175.02596822456</v>
      </c>
      <c r="D19" s="105" t="s">
        <v>20</v>
      </c>
      <c r="E19" s="126">
        <v>1355</v>
      </c>
      <c r="F19" s="119">
        <f>E19+4.8+88.5</f>
        <v>1448.3</v>
      </c>
    </row>
    <row r="20" ht="25.95" customHeight="1" spans="1:6">
      <c r="A20" s="108"/>
      <c r="B20" s="127"/>
      <c r="C20" s="127"/>
      <c r="D20" s="108"/>
      <c r="E20" s="127"/>
      <c r="F20" s="127"/>
    </row>
    <row r="21" ht="25.95" customHeight="1" spans="1:6">
      <c r="A21" s="108" t="s">
        <v>21</v>
      </c>
      <c r="B21" s="126">
        <v>239.2696342662</v>
      </c>
      <c r="C21" s="126">
        <v>239.2696342662</v>
      </c>
      <c r="D21" s="108" t="s">
        <v>22</v>
      </c>
      <c r="E21" s="119">
        <v>66.560658</v>
      </c>
      <c r="F21" s="119">
        <v>66.560658</v>
      </c>
    </row>
    <row r="22" ht="25.95" customHeight="1" spans="1:6">
      <c r="A22" s="108" t="s">
        <v>23</v>
      </c>
      <c r="B22" s="126"/>
      <c r="C22" s="126">
        <f>4.8+88.5</f>
        <v>93.3</v>
      </c>
      <c r="D22" s="108" t="s">
        <v>24</v>
      </c>
      <c r="E22" s="119">
        <v>89.0259682245562</v>
      </c>
      <c r="F22" s="119">
        <v>89.0259682245562</v>
      </c>
    </row>
    <row r="23" ht="25.95" customHeight="1" spans="1:6">
      <c r="A23" s="108" t="s">
        <v>25</v>
      </c>
      <c r="B23" s="126">
        <v>5.8822</v>
      </c>
      <c r="C23" s="126">
        <v>5.8822</v>
      </c>
      <c r="D23" s="108" t="s">
        <v>26</v>
      </c>
      <c r="E23" s="119">
        <v>88.5477</v>
      </c>
      <c r="F23" s="119">
        <v>88.5477</v>
      </c>
    </row>
    <row r="24" ht="25.95" customHeight="1" spans="1:6">
      <c r="A24" s="108" t="s">
        <v>27</v>
      </c>
      <c r="B24" s="128">
        <v>8.7765237338</v>
      </c>
      <c r="C24" s="128">
        <v>8.7765237338</v>
      </c>
      <c r="D24" s="108" t="s">
        <v>28</v>
      </c>
      <c r="E24" s="127"/>
      <c r="F24" s="127"/>
    </row>
    <row r="25" ht="25.95" customHeight="1" spans="1:6">
      <c r="A25" s="108" t="s">
        <v>29</v>
      </c>
      <c r="B25" s="126">
        <v>170.18</v>
      </c>
      <c r="C25" s="126">
        <v>170.18</v>
      </c>
      <c r="D25" s="108" t="s">
        <v>30</v>
      </c>
      <c r="E25" s="127"/>
      <c r="F25" s="127"/>
    </row>
    <row r="26" ht="25.95" customHeight="1" spans="1:6">
      <c r="A26" s="108"/>
      <c r="B26" s="127"/>
      <c r="C26" s="127"/>
      <c r="D26" s="108"/>
      <c r="E26" s="127"/>
      <c r="F26" s="127"/>
    </row>
    <row r="27" ht="25.95" customHeight="1" spans="1:6">
      <c r="A27" s="105" t="s">
        <v>31</v>
      </c>
      <c r="B27" s="119">
        <f>SUM(B19:B25)</f>
        <v>1599.13432622456</v>
      </c>
      <c r="C27" s="119">
        <f>SUM(C19:C25)</f>
        <v>1692.43432622456</v>
      </c>
      <c r="D27" s="105" t="s">
        <v>31</v>
      </c>
      <c r="E27" s="131">
        <f>SUM(E19:E25)</f>
        <v>1599.13432622456</v>
      </c>
      <c r="F27" s="131">
        <f>SUM(F19:F25)</f>
        <v>1692.43432622456</v>
      </c>
    </row>
    <row r="28" spans="1:6">
      <c r="A28" s="114" t="s">
        <v>32</v>
      </c>
      <c r="B28" s="114"/>
      <c r="C28" s="114"/>
      <c r="D28" s="114"/>
      <c r="E28" s="114"/>
      <c r="F28" s="114"/>
    </row>
    <row r="29" spans="1:6">
      <c r="A29" s="129" t="s">
        <v>33</v>
      </c>
      <c r="B29" s="129"/>
      <c r="C29" s="129"/>
      <c r="D29" s="129"/>
      <c r="E29" s="129"/>
      <c r="F29" s="129"/>
    </row>
  </sheetData>
  <sheetProtection formatCells="0" insertHyperlinks="0" autoFilter="0"/>
  <mergeCells count="5">
    <mergeCell ref="A1:F1"/>
    <mergeCell ref="A3:C3"/>
    <mergeCell ref="D3:F3"/>
    <mergeCell ref="A28:F28"/>
    <mergeCell ref="A29:F29"/>
  </mergeCells>
  <printOptions horizontalCentered="1"/>
  <pageMargins left="0.511805555555556" right="0.511805555555556" top="0.747916666666667" bottom="0.747916666666667" header="0.314583333333333" footer="0.314583333333333"/>
  <pageSetup paperSize="9" scale="80" orientation="portrait" horizontalDpi="600"/>
  <headerFooter>
    <oddFooter>&amp;C- 1 -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topLeftCell="A6" workbookViewId="0">
      <selection activeCell="C8" sqref="C8"/>
    </sheetView>
  </sheetViews>
  <sheetFormatPr defaultColWidth="9" defaultRowHeight="13.5" outlineLevelCol="5"/>
  <cols>
    <col min="1" max="1" width="29" customWidth="1"/>
    <col min="2" max="3" width="12.6583333333333" customWidth="1"/>
    <col min="4" max="4" width="30" customWidth="1"/>
    <col min="5" max="5" width="14" customWidth="1"/>
    <col min="6" max="6" width="13.1083333333333" customWidth="1"/>
  </cols>
  <sheetData>
    <row r="1" ht="25.5" spans="1:6">
      <c r="A1" s="98" t="s">
        <v>34</v>
      </c>
      <c r="B1" s="98"/>
      <c r="C1" s="98"/>
      <c r="D1" s="98"/>
      <c r="E1" s="98"/>
      <c r="F1" s="98"/>
    </row>
    <row r="2" ht="11.25" customHeight="1" spans="1:6">
      <c r="A2" s="99"/>
      <c r="B2" s="99"/>
      <c r="C2" s="99"/>
      <c r="D2" s="99"/>
      <c r="E2" s="99"/>
      <c r="F2" s="99"/>
    </row>
    <row r="3" spans="1:6">
      <c r="A3" s="100"/>
      <c r="B3" s="100"/>
      <c r="C3" s="100"/>
      <c r="D3" s="100"/>
      <c r="E3" s="100"/>
      <c r="F3" s="116" t="s">
        <v>2</v>
      </c>
    </row>
    <row r="4" s="96" customFormat="1" ht="26.25" customHeight="1" spans="1:6">
      <c r="A4" s="101" t="s">
        <v>3</v>
      </c>
      <c r="B4" s="102"/>
      <c r="C4" s="103"/>
      <c r="D4" s="104" t="s">
        <v>4</v>
      </c>
      <c r="E4" s="104"/>
      <c r="F4" s="104"/>
    </row>
    <row r="5" s="97" customFormat="1" ht="26.25" customHeight="1" spans="1:6">
      <c r="A5" s="105" t="s">
        <v>5</v>
      </c>
      <c r="B5" s="105" t="s">
        <v>6</v>
      </c>
      <c r="C5" s="105" t="s">
        <v>7</v>
      </c>
      <c r="D5" s="105" t="s">
        <v>8</v>
      </c>
      <c r="E5" s="105" t="s">
        <v>6</v>
      </c>
      <c r="F5" s="105" t="s">
        <v>7</v>
      </c>
    </row>
    <row r="6" s="97" customFormat="1" ht="26.25" customHeight="1" spans="1:6">
      <c r="A6" s="105" t="s">
        <v>9</v>
      </c>
      <c r="B6" s="105" t="s">
        <v>35</v>
      </c>
      <c r="C6" s="105" t="s">
        <v>9</v>
      </c>
      <c r="D6" s="105" t="s">
        <v>9</v>
      </c>
      <c r="E6" s="105" t="s">
        <v>35</v>
      </c>
      <c r="F6" s="105" t="s">
        <v>9</v>
      </c>
    </row>
    <row r="7" s="97" customFormat="1" ht="29.1" customHeight="1" spans="1:6">
      <c r="A7" s="106" t="s">
        <v>36</v>
      </c>
      <c r="B7" s="107">
        <v>599.3</v>
      </c>
      <c r="C7" s="107">
        <f>B7-40.5</f>
        <v>558.8</v>
      </c>
      <c r="D7" s="106" t="s">
        <v>37</v>
      </c>
      <c r="E7" s="107">
        <v>538.1853</v>
      </c>
      <c r="F7" s="107">
        <f>E7+42.3+60-37.36</f>
        <v>603.1253</v>
      </c>
    </row>
    <row r="8" s="97" customFormat="1" ht="29.1" customHeight="1" spans="1:6">
      <c r="A8" s="108" t="s">
        <v>38</v>
      </c>
      <c r="B8" s="107">
        <v>155.5</v>
      </c>
      <c r="C8" s="107">
        <f>B8-40.5</f>
        <v>115</v>
      </c>
      <c r="D8" s="106" t="s">
        <v>39</v>
      </c>
      <c r="E8" s="107">
        <v>380.8938</v>
      </c>
      <c r="F8" s="107">
        <f>E8+60-37.36</f>
        <v>403.5338</v>
      </c>
    </row>
    <row r="9" s="97" customFormat="1" ht="29.1" customHeight="1" spans="1:6">
      <c r="A9" s="108"/>
      <c r="B9" s="107"/>
      <c r="C9" s="109"/>
      <c r="D9" s="106" t="s">
        <v>40</v>
      </c>
      <c r="E9" s="107">
        <v>137.36</v>
      </c>
      <c r="F9" s="107">
        <f>E9-37.36</f>
        <v>100</v>
      </c>
    </row>
    <row r="10" s="97" customFormat="1" ht="27" spans="1:6">
      <c r="A10" s="108"/>
      <c r="B10" s="107"/>
      <c r="C10" s="109"/>
      <c r="D10" s="110" t="s">
        <v>41</v>
      </c>
      <c r="E10" s="107">
        <v>0</v>
      </c>
      <c r="F10" s="107">
        <f>SUM('项目安排明细 '!D11:D23)</f>
        <v>42.3</v>
      </c>
    </row>
    <row r="11" s="97" customFormat="1" ht="29.1" customHeight="1" spans="1:6">
      <c r="A11" s="108"/>
      <c r="B11" s="107"/>
      <c r="C11" s="109"/>
      <c r="D11" s="105" t="s">
        <v>9</v>
      </c>
      <c r="E11" s="105" t="s">
        <v>35</v>
      </c>
      <c r="F11" s="105" t="s">
        <v>9</v>
      </c>
    </row>
    <row r="12" s="97" customFormat="1" ht="29.1" customHeight="1" spans="1:6">
      <c r="A12" s="108"/>
      <c r="B12" s="107"/>
      <c r="C12" s="109"/>
      <c r="D12" s="110" t="s">
        <v>42</v>
      </c>
      <c r="E12" s="117">
        <v>3.968344</v>
      </c>
      <c r="F12" s="107">
        <f>E12+1.2</f>
        <v>5.168344</v>
      </c>
    </row>
    <row r="13" s="97" customFormat="1" ht="29.1" customHeight="1" spans="1:6">
      <c r="A13" s="108"/>
      <c r="B13" s="107"/>
      <c r="C13" s="109"/>
      <c r="D13" s="110" t="s">
        <v>43</v>
      </c>
      <c r="E13" s="107">
        <v>0</v>
      </c>
      <c r="F13" s="107">
        <f>SUM('项目安排明细 '!D24:D26)</f>
        <v>1.2</v>
      </c>
    </row>
    <row r="14" s="97" customFormat="1" ht="26.25" customHeight="1" spans="1:6">
      <c r="A14" s="108"/>
      <c r="B14" s="111"/>
      <c r="C14" s="111"/>
      <c r="D14" s="109" t="s">
        <v>9</v>
      </c>
      <c r="E14" s="109" t="s">
        <v>9</v>
      </c>
      <c r="F14" s="109" t="s">
        <v>9</v>
      </c>
    </row>
    <row r="15" s="97" customFormat="1" ht="26.25" customHeight="1" spans="1:6">
      <c r="A15" s="108"/>
      <c r="B15" s="111"/>
      <c r="C15" s="111"/>
      <c r="D15" s="112"/>
      <c r="E15" s="117"/>
      <c r="F15" s="117"/>
    </row>
    <row r="16" s="97" customFormat="1" ht="26.25" customHeight="1" spans="1:6">
      <c r="A16" s="105" t="s">
        <v>44</v>
      </c>
      <c r="B16" s="107">
        <v>629.502761</v>
      </c>
      <c r="C16" s="107">
        <f>629.502761-40.5</f>
        <v>589.002761</v>
      </c>
      <c r="D16" s="109" t="s">
        <v>45</v>
      </c>
      <c r="E16" s="117">
        <v>577.6054862036</v>
      </c>
      <c r="F16" s="107">
        <f>E16+42.3+1.2+60-37.36</f>
        <v>643.7454862036</v>
      </c>
    </row>
    <row r="17" s="97" customFormat="1" ht="26.25" customHeight="1" spans="1:6">
      <c r="A17" s="108"/>
      <c r="B17" s="107"/>
      <c r="C17" s="107"/>
      <c r="D17" s="108"/>
      <c r="E17" s="107"/>
      <c r="F17" s="107"/>
    </row>
    <row r="18" s="97" customFormat="1" ht="26.25" customHeight="1" spans="1:6">
      <c r="A18" s="113" t="s">
        <v>46</v>
      </c>
      <c r="B18" s="107">
        <v>0.456425</v>
      </c>
      <c r="C18" s="107">
        <v>0.456425</v>
      </c>
      <c r="D18" s="113" t="s">
        <v>22</v>
      </c>
      <c r="E18" s="107">
        <v>19.4724</v>
      </c>
      <c r="F18" s="107">
        <v>19.4724</v>
      </c>
    </row>
    <row r="19" s="97" customFormat="1" ht="26.25" customHeight="1" spans="1:6">
      <c r="A19" s="113" t="s">
        <v>47</v>
      </c>
      <c r="B19" s="107">
        <v>83.6787002036</v>
      </c>
      <c r="C19" s="107">
        <f>83.6787002036+3.14</f>
        <v>86.8187002036</v>
      </c>
      <c r="D19" s="113" t="s">
        <v>48</v>
      </c>
      <c r="E19" s="107"/>
      <c r="F19" s="107"/>
    </row>
    <row r="20" s="97" customFormat="1" ht="26.25" customHeight="1" spans="1:6">
      <c r="A20" s="113" t="s">
        <v>49</v>
      </c>
      <c r="B20" s="107"/>
      <c r="C20" s="107">
        <f>43.5+60</f>
        <v>103.5</v>
      </c>
      <c r="D20" s="113" t="s">
        <v>50</v>
      </c>
      <c r="E20" s="107">
        <v>116.56</v>
      </c>
      <c r="F20" s="107">
        <v>116.56</v>
      </c>
    </row>
    <row r="21" s="97" customFormat="1" ht="26.25" customHeight="1" spans="1:6">
      <c r="A21" s="108"/>
      <c r="B21" s="107"/>
      <c r="C21" s="107"/>
      <c r="D21" s="108" t="s">
        <v>30</v>
      </c>
      <c r="E21" s="118"/>
      <c r="F21" s="118"/>
    </row>
    <row r="22" s="97" customFormat="1" ht="26.25" customHeight="1" spans="1:6">
      <c r="A22" s="108"/>
      <c r="B22" s="107"/>
      <c r="C22" s="107"/>
      <c r="D22" s="108"/>
      <c r="E22" s="118"/>
      <c r="F22" s="118"/>
    </row>
    <row r="23" s="97" customFormat="1" ht="26.25" customHeight="1" spans="1:6">
      <c r="A23" s="105" t="s">
        <v>51</v>
      </c>
      <c r="B23" s="107">
        <f>B16+B18+B19+B20</f>
        <v>713.6378862036</v>
      </c>
      <c r="C23" s="107">
        <f>C16+C18+C19+C20</f>
        <v>779.7778862036</v>
      </c>
      <c r="D23" s="105" t="s">
        <v>51</v>
      </c>
      <c r="E23" s="119">
        <f>E16+E18+E19+E20</f>
        <v>713.6378862036</v>
      </c>
      <c r="F23" s="107">
        <f>F16+F18+F19+F20</f>
        <v>779.7778862036</v>
      </c>
    </row>
    <row r="24" spans="1:6">
      <c r="A24" s="114" t="s">
        <v>52</v>
      </c>
      <c r="B24" s="114"/>
      <c r="C24" s="114"/>
      <c r="D24" s="114"/>
      <c r="E24" s="114"/>
      <c r="F24" s="114"/>
    </row>
    <row r="25" spans="1:6">
      <c r="A25" s="115" t="s">
        <v>33</v>
      </c>
      <c r="B25" s="115"/>
      <c r="C25" s="115"/>
      <c r="D25" s="115"/>
      <c r="E25" s="115"/>
      <c r="F25" s="115"/>
    </row>
  </sheetData>
  <sheetProtection formatCells="0" insertHyperlinks="0" autoFilter="0"/>
  <mergeCells count="5">
    <mergeCell ref="A1:F1"/>
    <mergeCell ref="A4:C4"/>
    <mergeCell ref="D4:F4"/>
    <mergeCell ref="A24:F24"/>
    <mergeCell ref="A25:F25"/>
  </mergeCells>
  <pageMargins left="0.700694444444445" right="0.700694444444445" top="0.751388888888889" bottom="0.751388888888889" header="0.298611111111111" footer="0.298611111111111"/>
  <pageSetup paperSize="9" scale="80" orientation="portrait" horizontalDpi="600"/>
  <headerFooter>
    <oddFooter>&amp;C- 2 -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4"/>
  <sheetViews>
    <sheetView topLeftCell="A179" workbookViewId="0">
      <selection activeCell="B191" sqref="B191"/>
    </sheetView>
  </sheetViews>
  <sheetFormatPr defaultColWidth="12" defaultRowHeight="14.25" outlineLevelCol="5"/>
  <cols>
    <col min="1" max="1" width="5.5" style="48" customWidth="1"/>
    <col min="2" max="2" width="44.375" style="49" customWidth="1"/>
    <col min="3" max="3" width="34" style="50" customWidth="1"/>
    <col min="4" max="4" width="15.125" style="51" customWidth="1"/>
    <col min="5" max="5" width="10.875" style="51" customWidth="1"/>
    <col min="6" max="203" width="9" style="51" customWidth="1"/>
    <col min="204" max="204" width="6.5" style="51" customWidth="1"/>
    <col min="205" max="205" width="37.25" style="51" customWidth="1"/>
    <col min="206" max="16384" width="12.625" style="51"/>
  </cols>
  <sheetData>
    <row r="1" ht="26.25" customHeight="1" spans="1:5">
      <c r="A1" s="52" t="s">
        <v>53</v>
      </c>
      <c r="B1" s="53"/>
      <c r="C1" s="53"/>
      <c r="D1" s="53"/>
      <c r="E1" s="53"/>
    </row>
    <row r="2" ht="13.5" spans="1:5">
      <c r="A2" s="43"/>
      <c r="B2" s="43"/>
      <c r="C2" s="43"/>
      <c r="D2" s="43"/>
      <c r="E2" s="43"/>
    </row>
    <row r="3" s="42" customFormat="1" ht="13.5" spans="1:5">
      <c r="A3" s="43"/>
      <c r="B3" s="54"/>
      <c r="C3" s="55"/>
      <c r="E3" s="76" t="s">
        <v>2</v>
      </c>
    </row>
    <row r="4" s="43" customFormat="1" ht="39.6" customHeight="1" spans="1:5">
      <c r="A4" s="56" t="s">
        <v>54</v>
      </c>
      <c r="B4" s="56" t="s">
        <v>55</v>
      </c>
      <c r="C4" s="56" t="s">
        <v>56</v>
      </c>
      <c r="D4" s="56" t="s">
        <v>57</v>
      </c>
      <c r="E4" s="77" t="s">
        <v>58</v>
      </c>
    </row>
    <row r="5" s="44" customFormat="1" ht="26.45" customHeight="1" spans="1:5">
      <c r="A5" s="57" t="s">
        <v>59</v>
      </c>
      <c r="B5" s="58" t="s">
        <v>60</v>
      </c>
      <c r="C5" s="59"/>
      <c r="D5" s="60">
        <f>D6+D10</f>
        <v>48.3</v>
      </c>
      <c r="E5" s="78"/>
    </row>
    <row r="6" s="45" customFormat="1" ht="28.5" customHeight="1" spans="1:5">
      <c r="A6" s="57" t="s">
        <v>61</v>
      </c>
      <c r="B6" s="58" t="s">
        <v>62</v>
      </c>
      <c r="C6" s="61"/>
      <c r="D6" s="62">
        <f>SUM(D7:D9)</f>
        <v>4.8</v>
      </c>
      <c r="E6" s="79"/>
    </row>
    <row r="7" s="46" customFormat="1" ht="28.5" customHeight="1" spans="1:5">
      <c r="A7" s="56">
        <v>1</v>
      </c>
      <c r="B7" s="63" t="s">
        <v>63</v>
      </c>
      <c r="C7" s="63" t="s">
        <v>64</v>
      </c>
      <c r="D7" s="64">
        <v>2</v>
      </c>
      <c r="E7" s="64"/>
    </row>
    <row r="8" s="46" customFormat="1" ht="28.5" customHeight="1" spans="1:5">
      <c r="A8" s="56">
        <v>2</v>
      </c>
      <c r="B8" s="63" t="s">
        <v>65</v>
      </c>
      <c r="C8" s="63" t="s">
        <v>64</v>
      </c>
      <c r="D8" s="64">
        <v>2.4</v>
      </c>
      <c r="E8" s="64"/>
    </row>
    <row r="9" ht="28.5" customHeight="1" spans="1:5">
      <c r="A9" s="56">
        <v>3</v>
      </c>
      <c r="B9" s="63" t="s">
        <v>66</v>
      </c>
      <c r="C9" s="63" t="s">
        <v>64</v>
      </c>
      <c r="D9" s="64">
        <v>0.4</v>
      </c>
      <c r="E9" s="80"/>
    </row>
    <row r="10" s="44" customFormat="1" ht="28.5" customHeight="1" spans="1:5">
      <c r="A10" s="57" t="s">
        <v>67</v>
      </c>
      <c r="B10" s="58" t="s">
        <v>68</v>
      </c>
      <c r="C10" s="59"/>
      <c r="D10" s="60">
        <f>SUM(D11:D26)</f>
        <v>43.5</v>
      </c>
      <c r="E10" s="78"/>
    </row>
    <row r="11" s="46" customFormat="1" ht="28.5" customHeight="1" spans="1:5">
      <c r="A11" s="56">
        <v>1</v>
      </c>
      <c r="B11" s="63" t="s">
        <v>69</v>
      </c>
      <c r="C11" s="63" t="s">
        <v>70</v>
      </c>
      <c r="D11" s="64">
        <v>2.5</v>
      </c>
      <c r="E11" s="64"/>
    </row>
    <row r="12" s="46" customFormat="1" ht="28.5" customHeight="1" spans="1:5">
      <c r="A12" s="56">
        <v>2</v>
      </c>
      <c r="B12" s="63" t="s">
        <v>71</v>
      </c>
      <c r="C12" s="63" t="s">
        <v>70</v>
      </c>
      <c r="D12" s="64">
        <v>0.3</v>
      </c>
      <c r="E12" s="64"/>
    </row>
    <row r="13" s="46" customFormat="1" ht="28.5" customHeight="1" spans="1:5">
      <c r="A13" s="56">
        <v>3</v>
      </c>
      <c r="B13" s="63" t="s">
        <v>72</v>
      </c>
      <c r="C13" s="63" t="s">
        <v>70</v>
      </c>
      <c r="D13" s="64">
        <v>6</v>
      </c>
      <c r="E13" s="64"/>
    </row>
    <row r="14" s="46" customFormat="1" ht="28.5" customHeight="1" spans="1:5">
      <c r="A14" s="56">
        <v>4</v>
      </c>
      <c r="B14" s="63" t="s">
        <v>73</v>
      </c>
      <c r="C14" s="63" t="s">
        <v>70</v>
      </c>
      <c r="D14" s="64">
        <v>12</v>
      </c>
      <c r="E14" s="64"/>
    </row>
    <row r="15" s="46" customFormat="1" ht="28.5" customHeight="1" spans="1:5">
      <c r="A15" s="56">
        <v>5</v>
      </c>
      <c r="B15" s="63" t="s">
        <v>74</v>
      </c>
      <c r="C15" s="63" t="s">
        <v>70</v>
      </c>
      <c r="D15" s="64">
        <v>19</v>
      </c>
      <c r="E15" s="64"/>
    </row>
    <row r="16" s="46" customFormat="1" ht="28.5" customHeight="1" spans="1:5">
      <c r="A16" s="56">
        <v>6</v>
      </c>
      <c r="B16" s="63" t="s">
        <v>75</v>
      </c>
      <c r="C16" s="63" t="s">
        <v>70</v>
      </c>
      <c r="D16" s="64">
        <v>0.3</v>
      </c>
      <c r="E16" s="64"/>
    </row>
    <row r="17" s="46" customFormat="1" ht="28.5" customHeight="1" spans="1:5">
      <c r="A17" s="56">
        <v>7</v>
      </c>
      <c r="B17" s="63" t="s">
        <v>76</v>
      </c>
      <c r="C17" s="63" t="s">
        <v>70</v>
      </c>
      <c r="D17" s="64">
        <v>0.1</v>
      </c>
      <c r="E17" s="64"/>
    </row>
    <row r="18" s="46" customFormat="1" ht="28.5" customHeight="1" spans="1:5">
      <c r="A18" s="56">
        <v>8</v>
      </c>
      <c r="B18" s="63" t="s">
        <v>77</v>
      </c>
      <c r="C18" s="63" t="s">
        <v>70</v>
      </c>
      <c r="D18" s="64">
        <v>0.3</v>
      </c>
      <c r="E18" s="64"/>
    </row>
    <row r="19" s="46" customFormat="1" ht="28.5" customHeight="1" spans="1:5">
      <c r="A19" s="56">
        <v>9</v>
      </c>
      <c r="B19" s="63" t="s">
        <v>78</v>
      </c>
      <c r="C19" s="63" t="s">
        <v>70</v>
      </c>
      <c r="D19" s="64">
        <v>0.4</v>
      </c>
      <c r="E19" s="64"/>
    </row>
    <row r="20" s="46" customFormat="1" ht="28.5" customHeight="1" spans="1:5">
      <c r="A20" s="56">
        <v>10</v>
      </c>
      <c r="B20" s="63" t="s">
        <v>79</v>
      </c>
      <c r="C20" s="63" t="s">
        <v>70</v>
      </c>
      <c r="D20" s="64">
        <v>0.7</v>
      </c>
      <c r="E20" s="64"/>
    </row>
    <row r="21" s="46" customFormat="1" ht="28.5" customHeight="1" spans="1:5">
      <c r="A21" s="56">
        <v>11</v>
      </c>
      <c r="B21" s="63" t="s">
        <v>80</v>
      </c>
      <c r="C21" s="63" t="s">
        <v>70</v>
      </c>
      <c r="D21" s="64">
        <v>0.3</v>
      </c>
      <c r="E21" s="64"/>
    </row>
    <row r="22" s="46" customFormat="1" ht="28.5" customHeight="1" spans="1:5">
      <c r="A22" s="56">
        <v>12</v>
      </c>
      <c r="B22" s="63" t="s">
        <v>81</v>
      </c>
      <c r="C22" s="63" t="s">
        <v>70</v>
      </c>
      <c r="D22" s="64">
        <v>0.2</v>
      </c>
      <c r="E22" s="64"/>
    </row>
    <row r="23" s="46" customFormat="1" ht="28.5" customHeight="1" spans="1:5">
      <c r="A23" s="56">
        <v>13</v>
      </c>
      <c r="B23" s="63" t="s">
        <v>82</v>
      </c>
      <c r="C23" s="63" t="s">
        <v>70</v>
      </c>
      <c r="D23" s="64">
        <v>0.2</v>
      </c>
      <c r="E23" s="64"/>
    </row>
    <row r="24" s="46" customFormat="1" ht="28.5" customHeight="1" spans="1:5">
      <c r="A24" s="56">
        <v>14</v>
      </c>
      <c r="B24" s="63" t="s">
        <v>83</v>
      </c>
      <c r="C24" s="63" t="s">
        <v>84</v>
      </c>
      <c r="D24" s="64">
        <v>0.8</v>
      </c>
      <c r="E24" s="64"/>
    </row>
    <row r="25" s="46" customFormat="1" ht="28.5" customHeight="1" spans="1:5">
      <c r="A25" s="56">
        <v>15</v>
      </c>
      <c r="B25" s="63" t="s">
        <v>85</v>
      </c>
      <c r="C25" s="63" t="s">
        <v>84</v>
      </c>
      <c r="D25" s="64">
        <v>0.3</v>
      </c>
      <c r="E25" s="64"/>
    </row>
    <row r="26" s="46" customFormat="1" ht="28.5" customHeight="1" spans="1:5">
      <c r="A26" s="56">
        <v>16</v>
      </c>
      <c r="B26" s="63" t="s">
        <v>86</v>
      </c>
      <c r="C26" s="63" t="s">
        <v>84</v>
      </c>
      <c r="D26" s="64">
        <v>0.1</v>
      </c>
      <c r="E26" s="64"/>
    </row>
    <row r="27" s="47" customFormat="1" ht="28.5" customHeight="1" spans="1:5">
      <c r="A27" s="57" t="s">
        <v>87</v>
      </c>
      <c r="B27" s="58" t="s">
        <v>88</v>
      </c>
      <c r="C27" s="65"/>
      <c r="D27" s="66">
        <f>D28+D188</f>
        <v>148.5</v>
      </c>
      <c r="E27" s="81"/>
    </row>
    <row r="28" s="45" customFormat="1" ht="28.5" customHeight="1" spans="1:6">
      <c r="A28" s="57" t="s">
        <v>61</v>
      </c>
      <c r="B28" s="58" t="s">
        <v>89</v>
      </c>
      <c r="C28" s="61"/>
      <c r="D28" s="62">
        <v>88.5</v>
      </c>
      <c r="E28" s="79"/>
      <c r="F28" s="82"/>
    </row>
    <row r="29" s="45" customFormat="1" ht="28.5" customHeight="1" spans="1:5">
      <c r="A29" s="56">
        <v>1</v>
      </c>
      <c r="B29" s="67" t="s">
        <v>90</v>
      </c>
      <c r="C29" s="68" t="s">
        <v>91</v>
      </c>
      <c r="D29" s="69">
        <v>0.03</v>
      </c>
      <c r="E29" s="79"/>
    </row>
    <row r="30" s="45" customFormat="1" ht="28.5" customHeight="1" spans="1:5">
      <c r="A30" s="56">
        <v>2</v>
      </c>
      <c r="B30" s="67" t="s">
        <v>92</v>
      </c>
      <c r="C30" s="68" t="s">
        <v>91</v>
      </c>
      <c r="D30" s="69">
        <v>0.01</v>
      </c>
      <c r="E30" s="79"/>
    </row>
    <row r="31" s="45" customFormat="1" ht="28.5" customHeight="1" spans="1:5">
      <c r="A31" s="56">
        <v>3</v>
      </c>
      <c r="B31" s="70" t="s">
        <v>93</v>
      </c>
      <c r="C31" s="68" t="s">
        <v>91</v>
      </c>
      <c r="D31" s="69">
        <v>0.04</v>
      </c>
      <c r="E31" s="79"/>
    </row>
    <row r="32" s="45" customFormat="1" ht="28.5" customHeight="1" spans="1:5">
      <c r="A32" s="56">
        <v>4</v>
      </c>
      <c r="B32" s="67" t="s">
        <v>94</v>
      </c>
      <c r="C32" s="68" t="s">
        <v>64</v>
      </c>
      <c r="D32" s="71">
        <v>6.7</v>
      </c>
      <c r="E32" s="79"/>
    </row>
    <row r="33" s="45" customFormat="1" ht="28.5" customHeight="1" spans="1:5">
      <c r="A33" s="56">
        <v>5</v>
      </c>
      <c r="B33" s="67" t="s">
        <v>65</v>
      </c>
      <c r="C33" s="68" t="s">
        <v>64</v>
      </c>
      <c r="D33" s="71">
        <v>11.7</v>
      </c>
      <c r="E33" s="79"/>
    </row>
    <row r="34" s="45" customFormat="1" ht="28.5" customHeight="1" spans="1:5">
      <c r="A34" s="56">
        <v>6</v>
      </c>
      <c r="B34" s="72" t="s">
        <v>95</v>
      </c>
      <c r="C34" s="68" t="s">
        <v>64</v>
      </c>
      <c r="D34" s="73">
        <v>5.4</v>
      </c>
      <c r="E34" s="79"/>
    </row>
    <row r="35" s="45" customFormat="1" ht="28.5" customHeight="1" spans="1:5">
      <c r="A35" s="56">
        <v>7</v>
      </c>
      <c r="B35" s="72" t="s">
        <v>96</v>
      </c>
      <c r="C35" s="68" t="s">
        <v>64</v>
      </c>
      <c r="D35" s="71">
        <v>11.3</v>
      </c>
      <c r="E35" s="79"/>
    </row>
    <row r="36" s="45" customFormat="1" ht="28.5" customHeight="1" spans="1:5">
      <c r="A36" s="56">
        <v>8</v>
      </c>
      <c r="B36" s="74" t="s">
        <v>97</v>
      </c>
      <c r="C36" s="68" t="s">
        <v>64</v>
      </c>
      <c r="D36" s="71">
        <v>0.9</v>
      </c>
      <c r="E36" s="79"/>
    </row>
    <row r="37" s="45" customFormat="1" ht="28.5" customHeight="1" spans="1:5">
      <c r="A37" s="56">
        <v>9</v>
      </c>
      <c r="B37" s="75" t="s">
        <v>98</v>
      </c>
      <c r="C37" s="68" t="s">
        <v>64</v>
      </c>
      <c r="D37" s="71">
        <v>0.8006</v>
      </c>
      <c r="E37" s="79"/>
    </row>
    <row r="38" s="45" customFormat="1" ht="28.5" customHeight="1" spans="1:5">
      <c r="A38" s="56">
        <v>10</v>
      </c>
      <c r="B38" s="74" t="s">
        <v>99</v>
      </c>
      <c r="C38" s="68" t="s">
        <v>64</v>
      </c>
      <c r="D38" s="71">
        <v>0.38</v>
      </c>
      <c r="E38" s="79"/>
    </row>
    <row r="39" s="45" customFormat="1" ht="28.5" customHeight="1" spans="1:5">
      <c r="A39" s="56">
        <v>11</v>
      </c>
      <c r="B39" s="74" t="s">
        <v>100</v>
      </c>
      <c r="C39" s="68" t="s">
        <v>64</v>
      </c>
      <c r="D39" s="71">
        <v>0.83</v>
      </c>
      <c r="E39" s="79"/>
    </row>
    <row r="40" s="45" customFormat="1" ht="28.5" customHeight="1" spans="1:5">
      <c r="A40" s="56">
        <v>12</v>
      </c>
      <c r="B40" s="74" t="s">
        <v>101</v>
      </c>
      <c r="C40" s="68" t="s">
        <v>64</v>
      </c>
      <c r="D40" s="71">
        <v>0.36</v>
      </c>
      <c r="E40" s="79"/>
    </row>
    <row r="41" s="45" customFormat="1" ht="28.5" customHeight="1" spans="1:5">
      <c r="A41" s="56">
        <v>13</v>
      </c>
      <c r="B41" s="74" t="s">
        <v>102</v>
      </c>
      <c r="C41" s="68" t="s">
        <v>64</v>
      </c>
      <c r="D41" s="71">
        <v>0.33</v>
      </c>
      <c r="E41" s="79"/>
    </row>
    <row r="42" s="45" customFormat="1" ht="28.5" customHeight="1" spans="1:5">
      <c r="A42" s="56">
        <v>14</v>
      </c>
      <c r="B42" s="74" t="s">
        <v>103</v>
      </c>
      <c r="C42" s="68" t="s">
        <v>64</v>
      </c>
      <c r="D42" s="71">
        <v>1.7</v>
      </c>
      <c r="E42" s="79"/>
    </row>
    <row r="43" s="45" customFormat="1" ht="28.5" customHeight="1" spans="1:5">
      <c r="A43" s="56">
        <v>15</v>
      </c>
      <c r="B43" s="74" t="s">
        <v>104</v>
      </c>
      <c r="C43" s="68" t="s">
        <v>64</v>
      </c>
      <c r="D43" s="71">
        <v>0.4</v>
      </c>
      <c r="E43" s="79"/>
    </row>
    <row r="44" s="45" customFormat="1" ht="28.5" customHeight="1" spans="1:5">
      <c r="A44" s="56">
        <v>16</v>
      </c>
      <c r="B44" s="75" t="s">
        <v>105</v>
      </c>
      <c r="C44" s="68" t="s">
        <v>64</v>
      </c>
      <c r="D44" s="71">
        <v>0.6</v>
      </c>
      <c r="E44" s="79"/>
    </row>
    <row r="45" s="45" customFormat="1" ht="28.5" customHeight="1" spans="1:5">
      <c r="A45" s="56">
        <v>17</v>
      </c>
      <c r="B45" s="75" t="s">
        <v>106</v>
      </c>
      <c r="C45" s="68" t="s">
        <v>64</v>
      </c>
      <c r="D45" s="71">
        <v>0.6</v>
      </c>
      <c r="E45" s="79"/>
    </row>
    <row r="46" s="45" customFormat="1" ht="28.5" customHeight="1" spans="1:5">
      <c r="A46" s="56">
        <v>18</v>
      </c>
      <c r="B46" s="75" t="s">
        <v>107</v>
      </c>
      <c r="C46" s="68" t="s">
        <v>64</v>
      </c>
      <c r="D46" s="71">
        <v>0.19</v>
      </c>
      <c r="E46" s="79"/>
    </row>
    <row r="47" s="45" customFormat="1" ht="28.5" customHeight="1" spans="1:5">
      <c r="A47" s="56">
        <v>19</v>
      </c>
      <c r="B47" s="74" t="s">
        <v>108</v>
      </c>
      <c r="C47" s="68" t="s">
        <v>64</v>
      </c>
      <c r="D47" s="71">
        <v>0.5</v>
      </c>
      <c r="E47" s="79"/>
    </row>
    <row r="48" s="45" customFormat="1" ht="28.5" customHeight="1" spans="1:5">
      <c r="A48" s="56">
        <v>20</v>
      </c>
      <c r="B48" s="74" t="s">
        <v>109</v>
      </c>
      <c r="C48" s="68" t="s">
        <v>64</v>
      </c>
      <c r="D48" s="71">
        <v>0.44</v>
      </c>
      <c r="E48" s="79"/>
    </row>
    <row r="49" s="45" customFormat="1" ht="28.5" customHeight="1" spans="1:5">
      <c r="A49" s="56">
        <v>21</v>
      </c>
      <c r="B49" s="74" t="s">
        <v>110</v>
      </c>
      <c r="C49" s="68" t="s">
        <v>64</v>
      </c>
      <c r="D49" s="71">
        <v>0.15</v>
      </c>
      <c r="E49" s="79"/>
    </row>
    <row r="50" s="45" customFormat="1" ht="28.5" customHeight="1" spans="1:5">
      <c r="A50" s="56">
        <v>22</v>
      </c>
      <c r="B50" s="74" t="s">
        <v>111</v>
      </c>
      <c r="C50" s="68" t="s">
        <v>64</v>
      </c>
      <c r="D50" s="71">
        <v>0.1</v>
      </c>
      <c r="E50" s="79"/>
    </row>
    <row r="51" s="45" customFormat="1" ht="28.5" customHeight="1" spans="1:5">
      <c r="A51" s="56">
        <v>23</v>
      </c>
      <c r="B51" s="74" t="s">
        <v>112</v>
      </c>
      <c r="C51" s="68" t="s">
        <v>64</v>
      </c>
      <c r="D51" s="71">
        <v>0.23</v>
      </c>
      <c r="E51" s="79"/>
    </row>
    <row r="52" s="45" customFormat="1" ht="28.5" customHeight="1" spans="1:5">
      <c r="A52" s="56">
        <v>24</v>
      </c>
      <c r="B52" s="74" t="s">
        <v>113</v>
      </c>
      <c r="C52" s="68" t="s">
        <v>64</v>
      </c>
      <c r="D52" s="71">
        <v>0.14</v>
      </c>
      <c r="E52" s="79"/>
    </row>
    <row r="53" s="45" customFormat="1" ht="28.5" customHeight="1" spans="1:5">
      <c r="A53" s="56">
        <v>25</v>
      </c>
      <c r="B53" s="75" t="s">
        <v>114</v>
      </c>
      <c r="C53" s="68" t="s">
        <v>64</v>
      </c>
      <c r="D53" s="71">
        <v>0.6</v>
      </c>
      <c r="E53" s="79"/>
    </row>
    <row r="54" s="45" customFormat="1" ht="28.5" customHeight="1" spans="1:5">
      <c r="A54" s="56">
        <v>26</v>
      </c>
      <c r="B54" s="75" t="s">
        <v>115</v>
      </c>
      <c r="C54" s="68" t="s">
        <v>64</v>
      </c>
      <c r="D54" s="71">
        <v>0.3</v>
      </c>
      <c r="E54" s="79"/>
    </row>
    <row r="55" s="45" customFormat="1" ht="28.5" customHeight="1" spans="1:5">
      <c r="A55" s="56">
        <v>27</v>
      </c>
      <c r="B55" s="75" t="s">
        <v>116</v>
      </c>
      <c r="C55" s="68" t="s">
        <v>64</v>
      </c>
      <c r="D55" s="71">
        <v>0.4</v>
      </c>
      <c r="E55" s="79"/>
    </row>
    <row r="56" s="45" customFormat="1" ht="28.5" customHeight="1" spans="1:5">
      <c r="A56" s="56">
        <v>28</v>
      </c>
      <c r="B56" s="75" t="s">
        <v>117</v>
      </c>
      <c r="C56" s="68" t="s">
        <v>64</v>
      </c>
      <c r="D56" s="71">
        <v>0.26</v>
      </c>
      <c r="E56" s="79"/>
    </row>
    <row r="57" s="45" customFormat="1" ht="28.5" customHeight="1" spans="1:5">
      <c r="A57" s="56">
        <v>29</v>
      </c>
      <c r="B57" s="75" t="s">
        <v>118</v>
      </c>
      <c r="C57" s="68" t="s">
        <v>64</v>
      </c>
      <c r="D57" s="71">
        <v>0.36</v>
      </c>
      <c r="E57" s="79"/>
    </row>
    <row r="58" s="45" customFormat="1" ht="28.5" customHeight="1" spans="1:5">
      <c r="A58" s="56">
        <v>30</v>
      </c>
      <c r="B58" s="75" t="s">
        <v>119</v>
      </c>
      <c r="C58" s="68" t="s">
        <v>64</v>
      </c>
      <c r="D58" s="71">
        <v>1.3</v>
      </c>
      <c r="E58" s="79"/>
    </row>
    <row r="59" s="45" customFormat="1" ht="28.5" customHeight="1" spans="1:5">
      <c r="A59" s="56">
        <v>31</v>
      </c>
      <c r="B59" s="75" t="s">
        <v>120</v>
      </c>
      <c r="C59" s="68" t="s">
        <v>64</v>
      </c>
      <c r="D59" s="71">
        <v>0.65</v>
      </c>
      <c r="E59" s="79"/>
    </row>
    <row r="60" s="45" customFormat="1" ht="28.5" customHeight="1" spans="1:5">
      <c r="A60" s="56">
        <v>32</v>
      </c>
      <c r="B60" s="75" t="s">
        <v>121</v>
      </c>
      <c r="C60" s="68" t="s">
        <v>64</v>
      </c>
      <c r="D60" s="71">
        <v>0.48</v>
      </c>
      <c r="E60" s="79"/>
    </row>
    <row r="61" s="45" customFormat="1" ht="28.5" customHeight="1" spans="1:5">
      <c r="A61" s="56">
        <v>33</v>
      </c>
      <c r="B61" s="74" t="s">
        <v>122</v>
      </c>
      <c r="C61" s="68" t="s">
        <v>64</v>
      </c>
      <c r="D61" s="71">
        <v>0.16</v>
      </c>
      <c r="E61" s="79"/>
    </row>
    <row r="62" s="45" customFormat="1" ht="28.5" customHeight="1" spans="1:5">
      <c r="A62" s="56">
        <v>34</v>
      </c>
      <c r="B62" s="74" t="s">
        <v>123</v>
      </c>
      <c r="C62" s="68" t="s">
        <v>64</v>
      </c>
      <c r="D62" s="71">
        <v>0.3</v>
      </c>
      <c r="E62" s="79"/>
    </row>
    <row r="63" s="45" customFormat="1" ht="28.5" customHeight="1" spans="1:5">
      <c r="A63" s="56">
        <v>35</v>
      </c>
      <c r="B63" s="74" t="s">
        <v>124</v>
      </c>
      <c r="C63" s="68" t="s">
        <v>64</v>
      </c>
      <c r="D63" s="71">
        <v>0.12</v>
      </c>
      <c r="E63" s="79"/>
    </row>
    <row r="64" s="45" customFormat="1" ht="28.5" customHeight="1" spans="1:5">
      <c r="A64" s="56">
        <v>36</v>
      </c>
      <c r="B64" s="75" t="s">
        <v>125</v>
      </c>
      <c r="C64" s="68" t="s">
        <v>64</v>
      </c>
      <c r="D64" s="71">
        <v>0.65</v>
      </c>
      <c r="E64" s="79"/>
    </row>
    <row r="65" s="45" customFormat="1" ht="28.5" customHeight="1" spans="1:5">
      <c r="A65" s="56">
        <v>37</v>
      </c>
      <c r="B65" s="74" t="s">
        <v>126</v>
      </c>
      <c r="C65" s="68" t="s">
        <v>64</v>
      </c>
      <c r="D65" s="71">
        <v>0.2065</v>
      </c>
      <c r="E65" s="79"/>
    </row>
    <row r="66" s="45" customFormat="1" ht="28.5" customHeight="1" spans="1:5">
      <c r="A66" s="56">
        <v>38</v>
      </c>
      <c r="B66" s="74" t="s">
        <v>127</v>
      </c>
      <c r="C66" s="68" t="s">
        <v>64</v>
      </c>
      <c r="D66" s="71">
        <v>0.1285</v>
      </c>
      <c r="E66" s="79"/>
    </row>
    <row r="67" s="45" customFormat="1" ht="28.5" customHeight="1" spans="1:5">
      <c r="A67" s="56">
        <v>39</v>
      </c>
      <c r="B67" s="74" t="s">
        <v>128</v>
      </c>
      <c r="C67" s="68" t="s">
        <v>64</v>
      </c>
      <c r="D67" s="71">
        <v>0.3874</v>
      </c>
      <c r="E67" s="79"/>
    </row>
    <row r="68" s="45" customFormat="1" ht="28.5" customHeight="1" spans="1:5">
      <c r="A68" s="56">
        <v>40</v>
      </c>
      <c r="B68" s="75" t="s">
        <v>129</v>
      </c>
      <c r="C68" s="68" t="s">
        <v>64</v>
      </c>
      <c r="D68" s="71">
        <v>0.4</v>
      </c>
      <c r="E68" s="79"/>
    </row>
    <row r="69" s="45" customFormat="1" ht="28.5" customHeight="1" spans="1:5">
      <c r="A69" s="56">
        <v>41</v>
      </c>
      <c r="B69" s="75" t="s">
        <v>130</v>
      </c>
      <c r="C69" s="68" t="s">
        <v>64</v>
      </c>
      <c r="D69" s="71">
        <v>0.2</v>
      </c>
      <c r="E69" s="79"/>
    </row>
    <row r="70" s="45" customFormat="1" ht="28.5" customHeight="1" spans="1:5">
      <c r="A70" s="56">
        <v>42</v>
      </c>
      <c r="B70" s="75" t="s">
        <v>131</v>
      </c>
      <c r="C70" s="68" t="s">
        <v>64</v>
      </c>
      <c r="D70" s="71">
        <v>0.11</v>
      </c>
      <c r="E70" s="79"/>
    </row>
    <row r="71" s="45" customFormat="1" ht="28.5" customHeight="1" spans="1:5">
      <c r="A71" s="56">
        <v>43</v>
      </c>
      <c r="B71" s="70" t="s">
        <v>132</v>
      </c>
      <c r="C71" s="68" t="s">
        <v>64</v>
      </c>
      <c r="D71" s="69">
        <v>0.036</v>
      </c>
      <c r="E71" s="79"/>
    </row>
    <row r="72" s="45" customFormat="1" ht="28.5" customHeight="1" spans="1:5">
      <c r="A72" s="56">
        <v>44</v>
      </c>
      <c r="B72" s="70" t="s">
        <v>133</v>
      </c>
      <c r="C72" s="68" t="s">
        <v>64</v>
      </c>
      <c r="D72" s="69">
        <v>0.0924</v>
      </c>
      <c r="E72" s="79"/>
    </row>
    <row r="73" s="45" customFormat="1" ht="28.5" customHeight="1" spans="1:5">
      <c r="A73" s="56">
        <v>45</v>
      </c>
      <c r="B73" s="67" t="s">
        <v>134</v>
      </c>
      <c r="C73" s="68" t="s">
        <v>64</v>
      </c>
      <c r="D73" s="69">
        <v>0.01</v>
      </c>
      <c r="E73" s="79"/>
    </row>
    <row r="74" s="45" customFormat="1" ht="28.5" customHeight="1" spans="1:5">
      <c r="A74" s="56">
        <v>46</v>
      </c>
      <c r="B74" s="67" t="s">
        <v>135</v>
      </c>
      <c r="C74" s="68" t="s">
        <v>64</v>
      </c>
      <c r="D74" s="69">
        <v>2.29</v>
      </c>
      <c r="E74" s="79"/>
    </row>
    <row r="75" s="45" customFormat="1" ht="28.5" customHeight="1" spans="1:5">
      <c r="A75" s="56">
        <v>47</v>
      </c>
      <c r="B75" s="67" t="s">
        <v>136</v>
      </c>
      <c r="C75" s="68" t="s">
        <v>64</v>
      </c>
      <c r="D75" s="69">
        <v>0.01</v>
      </c>
      <c r="E75" s="79"/>
    </row>
    <row r="76" s="45" customFormat="1" ht="28.5" customHeight="1" spans="1:5">
      <c r="A76" s="56">
        <v>48</v>
      </c>
      <c r="B76" s="70" t="s">
        <v>137</v>
      </c>
      <c r="C76" s="68" t="s">
        <v>64</v>
      </c>
      <c r="D76" s="69">
        <v>0.055</v>
      </c>
      <c r="E76" s="79"/>
    </row>
    <row r="77" s="45" customFormat="1" ht="28.5" customHeight="1" spans="1:5">
      <c r="A77" s="56">
        <v>49</v>
      </c>
      <c r="B77" s="83" t="s">
        <v>138</v>
      </c>
      <c r="C77" s="68" t="s">
        <v>64</v>
      </c>
      <c r="D77" s="69">
        <v>0.009</v>
      </c>
      <c r="E77" s="79"/>
    </row>
    <row r="78" s="45" customFormat="1" ht="28.5" customHeight="1" spans="1:5">
      <c r="A78" s="56">
        <v>50</v>
      </c>
      <c r="B78" s="83" t="s">
        <v>139</v>
      </c>
      <c r="C78" s="68" t="s">
        <v>64</v>
      </c>
      <c r="D78" s="69">
        <v>0.0271</v>
      </c>
      <c r="E78" s="79"/>
    </row>
    <row r="79" s="45" customFormat="1" ht="28.5" customHeight="1" spans="1:5">
      <c r="A79" s="56">
        <v>51</v>
      </c>
      <c r="B79" s="67" t="s">
        <v>140</v>
      </c>
      <c r="C79" s="68" t="s">
        <v>64</v>
      </c>
      <c r="D79" s="69">
        <v>0.1</v>
      </c>
      <c r="E79" s="79"/>
    </row>
    <row r="80" s="45" customFormat="1" ht="28.5" customHeight="1" spans="1:5">
      <c r="A80" s="56">
        <v>52</v>
      </c>
      <c r="B80" s="67" t="s">
        <v>141</v>
      </c>
      <c r="C80" s="68" t="s">
        <v>64</v>
      </c>
      <c r="D80" s="69">
        <v>0.01</v>
      </c>
      <c r="E80" s="79"/>
    </row>
    <row r="81" s="45" customFormat="1" ht="28.5" customHeight="1" spans="1:5">
      <c r="A81" s="56">
        <v>53</v>
      </c>
      <c r="B81" s="84" t="s">
        <v>142</v>
      </c>
      <c r="C81" s="68" t="s">
        <v>64</v>
      </c>
      <c r="D81" s="85">
        <v>0.7</v>
      </c>
      <c r="E81" s="79"/>
    </row>
    <row r="82" s="45" customFormat="1" ht="28.5" customHeight="1" spans="1:5">
      <c r="A82" s="56">
        <v>54</v>
      </c>
      <c r="B82" s="84" t="s">
        <v>143</v>
      </c>
      <c r="C82" s="68" t="s">
        <v>64</v>
      </c>
      <c r="D82" s="85">
        <v>7.4065317749</v>
      </c>
      <c r="E82" s="79"/>
    </row>
    <row r="83" s="45" customFormat="1" ht="28.5" customHeight="1" spans="1:5">
      <c r="A83" s="56">
        <v>55</v>
      </c>
      <c r="B83" s="86" t="s">
        <v>144</v>
      </c>
      <c r="C83" s="68" t="s">
        <v>64</v>
      </c>
      <c r="D83" s="85">
        <v>0.9</v>
      </c>
      <c r="E83" s="79"/>
    </row>
    <row r="84" s="45" customFormat="1" ht="28.5" customHeight="1" spans="1:5">
      <c r="A84" s="56">
        <v>56</v>
      </c>
      <c r="B84" s="86" t="s">
        <v>145</v>
      </c>
      <c r="C84" s="68" t="s">
        <v>64</v>
      </c>
      <c r="D84" s="85">
        <v>0.7</v>
      </c>
      <c r="E84" s="79"/>
    </row>
    <row r="85" s="45" customFormat="1" ht="28.5" customHeight="1" spans="1:5">
      <c r="A85" s="56">
        <v>57</v>
      </c>
      <c r="B85" s="86" t="s">
        <v>146</v>
      </c>
      <c r="C85" s="68" t="s">
        <v>64</v>
      </c>
      <c r="D85" s="85">
        <v>0.02073</v>
      </c>
      <c r="E85" s="79"/>
    </row>
    <row r="86" s="45" customFormat="1" ht="28.5" customHeight="1" spans="1:5">
      <c r="A86" s="56">
        <v>58</v>
      </c>
      <c r="B86" s="84" t="s">
        <v>147</v>
      </c>
      <c r="C86" s="68" t="s">
        <v>64</v>
      </c>
      <c r="D86" s="85">
        <v>0.0377956082</v>
      </c>
      <c r="E86" s="79"/>
    </row>
    <row r="87" s="45" customFormat="1" ht="28.5" customHeight="1" spans="1:5">
      <c r="A87" s="56">
        <v>59</v>
      </c>
      <c r="B87" s="84" t="s">
        <v>148</v>
      </c>
      <c r="C87" s="68" t="s">
        <v>64</v>
      </c>
      <c r="D87" s="85">
        <v>0.2748</v>
      </c>
      <c r="E87" s="79"/>
    </row>
    <row r="88" s="45" customFormat="1" ht="28.5" customHeight="1" spans="1:5">
      <c r="A88" s="56">
        <v>60</v>
      </c>
      <c r="B88" s="86" t="s">
        <v>149</v>
      </c>
      <c r="C88" s="68" t="s">
        <v>64</v>
      </c>
      <c r="D88" s="85">
        <v>0.49</v>
      </c>
      <c r="E88" s="79"/>
    </row>
    <row r="89" s="45" customFormat="1" ht="28.5" customHeight="1" spans="1:5">
      <c r="A89" s="56">
        <v>61</v>
      </c>
      <c r="B89" s="86" t="s">
        <v>150</v>
      </c>
      <c r="C89" s="68" t="s">
        <v>64</v>
      </c>
      <c r="D89" s="85">
        <v>0.973730076</v>
      </c>
      <c r="E89" s="79"/>
    </row>
    <row r="90" s="45" customFormat="1" ht="28.5" customHeight="1" spans="1:5">
      <c r="A90" s="56">
        <v>62</v>
      </c>
      <c r="B90" s="84" t="s">
        <v>151</v>
      </c>
      <c r="C90" s="68" t="s">
        <v>64</v>
      </c>
      <c r="D90" s="85">
        <v>0.2</v>
      </c>
      <c r="E90" s="79"/>
    </row>
    <row r="91" s="45" customFormat="1" ht="28.5" customHeight="1" spans="1:5">
      <c r="A91" s="56">
        <v>63</v>
      </c>
      <c r="B91" s="86" t="s">
        <v>152</v>
      </c>
      <c r="C91" s="68" t="s">
        <v>64</v>
      </c>
      <c r="D91" s="85">
        <v>0.1135018364</v>
      </c>
      <c r="E91" s="79"/>
    </row>
    <row r="92" s="45" customFormat="1" ht="28.5" customHeight="1" spans="1:5">
      <c r="A92" s="56">
        <v>64</v>
      </c>
      <c r="B92" s="86" t="s">
        <v>153</v>
      </c>
      <c r="C92" s="68" t="s">
        <v>64</v>
      </c>
      <c r="D92" s="85">
        <v>0.0634</v>
      </c>
      <c r="E92" s="79"/>
    </row>
    <row r="93" s="45" customFormat="1" ht="28.5" customHeight="1" spans="1:5">
      <c r="A93" s="56">
        <v>65</v>
      </c>
      <c r="B93" s="86" t="s">
        <v>154</v>
      </c>
      <c r="C93" s="68" t="s">
        <v>64</v>
      </c>
      <c r="D93" s="85">
        <v>0.1121</v>
      </c>
      <c r="E93" s="79"/>
    </row>
    <row r="94" s="45" customFormat="1" ht="28.5" customHeight="1" spans="1:5">
      <c r="A94" s="56">
        <v>66</v>
      </c>
      <c r="B94" s="86" t="s">
        <v>155</v>
      </c>
      <c r="C94" s="68" t="s">
        <v>64</v>
      </c>
      <c r="D94" s="85">
        <v>0.3086</v>
      </c>
      <c r="E94" s="79"/>
    </row>
    <row r="95" s="45" customFormat="1" ht="28.5" customHeight="1" spans="1:5">
      <c r="A95" s="56">
        <v>67</v>
      </c>
      <c r="B95" s="86" t="s">
        <v>156</v>
      </c>
      <c r="C95" s="68" t="s">
        <v>64</v>
      </c>
      <c r="D95" s="87">
        <v>0.0013</v>
      </c>
      <c r="E95" s="79"/>
    </row>
    <row r="96" s="45" customFormat="1" ht="28.5" customHeight="1" spans="1:5">
      <c r="A96" s="56">
        <v>68</v>
      </c>
      <c r="B96" s="86" t="s">
        <v>157</v>
      </c>
      <c r="C96" s="68" t="s">
        <v>64</v>
      </c>
      <c r="D96" s="85">
        <v>0.045</v>
      </c>
      <c r="E96" s="79"/>
    </row>
    <row r="97" s="45" customFormat="1" ht="28.5" customHeight="1" spans="1:5">
      <c r="A97" s="56">
        <v>69</v>
      </c>
      <c r="B97" s="88" t="s">
        <v>158</v>
      </c>
      <c r="C97" s="68" t="s">
        <v>64</v>
      </c>
      <c r="D97" s="85">
        <v>0.005</v>
      </c>
      <c r="E97" s="79"/>
    </row>
    <row r="98" s="45" customFormat="1" ht="28.5" customHeight="1" spans="1:5">
      <c r="A98" s="56">
        <v>70</v>
      </c>
      <c r="B98" s="89" t="s">
        <v>159</v>
      </c>
      <c r="C98" s="68" t="s">
        <v>64</v>
      </c>
      <c r="D98" s="85">
        <v>0.132</v>
      </c>
      <c r="E98" s="79"/>
    </row>
    <row r="99" s="45" customFormat="1" ht="28.5" customHeight="1" spans="1:5">
      <c r="A99" s="56">
        <v>71</v>
      </c>
      <c r="B99" s="88" t="s">
        <v>160</v>
      </c>
      <c r="C99" s="68" t="s">
        <v>64</v>
      </c>
      <c r="D99" s="85">
        <v>0.046061835</v>
      </c>
      <c r="E99" s="79"/>
    </row>
    <row r="100" s="45" customFormat="1" ht="28.5" customHeight="1" spans="1:5">
      <c r="A100" s="56">
        <v>72</v>
      </c>
      <c r="B100" s="88" t="s">
        <v>161</v>
      </c>
      <c r="C100" s="68" t="s">
        <v>64</v>
      </c>
      <c r="D100" s="85">
        <v>0.106</v>
      </c>
      <c r="E100" s="79"/>
    </row>
    <row r="101" s="45" customFormat="1" ht="28.5" customHeight="1" spans="1:5">
      <c r="A101" s="56">
        <v>73</v>
      </c>
      <c r="B101" s="86" t="s">
        <v>162</v>
      </c>
      <c r="C101" s="68" t="s">
        <v>64</v>
      </c>
      <c r="D101" s="85">
        <v>0.3167254597</v>
      </c>
      <c r="E101" s="79"/>
    </row>
    <row r="102" s="45" customFormat="1" ht="28.5" customHeight="1" spans="1:5">
      <c r="A102" s="56">
        <v>74</v>
      </c>
      <c r="B102" s="86" t="s">
        <v>163</v>
      </c>
      <c r="C102" s="68" t="s">
        <v>64</v>
      </c>
      <c r="D102" s="85">
        <v>0.1</v>
      </c>
      <c r="E102" s="79"/>
    </row>
    <row r="103" s="45" customFormat="1" ht="28.5" customHeight="1" spans="1:5">
      <c r="A103" s="56">
        <v>75</v>
      </c>
      <c r="B103" s="86" t="s">
        <v>164</v>
      </c>
      <c r="C103" s="68" t="s">
        <v>64</v>
      </c>
      <c r="D103" s="87">
        <v>0.001085</v>
      </c>
      <c r="E103" s="79"/>
    </row>
    <row r="104" s="45" customFormat="1" ht="28.5" customHeight="1" spans="1:5">
      <c r="A104" s="56">
        <v>76</v>
      </c>
      <c r="B104" s="67" t="s">
        <v>165</v>
      </c>
      <c r="C104" s="68" t="s">
        <v>64</v>
      </c>
      <c r="D104" s="85">
        <v>0.0234</v>
      </c>
      <c r="E104" s="79"/>
    </row>
    <row r="105" s="45" customFormat="1" ht="28.5" customHeight="1" spans="1:5">
      <c r="A105" s="56">
        <v>77</v>
      </c>
      <c r="B105" s="86" t="s">
        <v>166</v>
      </c>
      <c r="C105" s="68" t="s">
        <v>64</v>
      </c>
      <c r="D105" s="85">
        <v>0.024</v>
      </c>
      <c r="E105" s="79"/>
    </row>
    <row r="106" s="45" customFormat="1" ht="28.5" customHeight="1" spans="1:5">
      <c r="A106" s="56">
        <v>78</v>
      </c>
      <c r="B106" s="86" t="s">
        <v>167</v>
      </c>
      <c r="C106" s="68" t="s">
        <v>64</v>
      </c>
      <c r="D106" s="85">
        <v>0.03</v>
      </c>
      <c r="E106" s="79"/>
    </row>
    <row r="107" s="45" customFormat="1" ht="28.5" customHeight="1" spans="1:5">
      <c r="A107" s="56">
        <v>79</v>
      </c>
      <c r="B107" s="86" t="s">
        <v>168</v>
      </c>
      <c r="C107" s="68" t="s">
        <v>64</v>
      </c>
      <c r="D107" s="85">
        <v>0.286489</v>
      </c>
      <c r="E107" s="79"/>
    </row>
    <row r="108" s="45" customFormat="1" ht="28.5" customHeight="1" spans="1:5">
      <c r="A108" s="56">
        <v>80</v>
      </c>
      <c r="B108" s="86" t="s">
        <v>169</v>
      </c>
      <c r="C108" s="68" t="s">
        <v>64</v>
      </c>
      <c r="D108" s="85">
        <v>0.01193</v>
      </c>
      <c r="E108" s="79"/>
    </row>
    <row r="109" s="45" customFormat="1" ht="28.5" customHeight="1" spans="1:5">
      <c r="A109" s="56">
        <v>81</v>
      </c>
      <c r="B109" s="90" t="s">
        <v>170</v>
      </c>
      <c r="C109" s="68" t="s">
        <v>64</v>
      </c>
      <c r="D109" s="85">
        <v>0.1</v>
      </c>
      <c r="E109" s="79"/>
    </row>
    <row r="110" s="45" customFormat="1" ht="28.5" customHeight="1" spans="1:5">
      <c r="A110" s="56">
        <v>82</v>
      </c>
      <c r="B110" s="90" t="s">
        <v>171</v>
      </c>
      <c r="C110" s="68" t="s">
        <v>64</v>
      </c>
      <c r="D110" s="85">
        <v>0.18</v>
      </c>
      <c r="E110" s="79"/>
    </row>
    <row r="111" s="45" customFormat="1" ht="28.5" customHeight="1" spans="1:5">
      <c r="A111" s="56">
        <v>83</v>
      </c>
      <c r="B111" s="90" t="s">
        <v>172</v>
      </c>
      <c r="C111" s="68" t="s">
        <v>64</v>
      </c>
      <c r="D111" s="85">
        <v>0.21</v>
      </c>
      <c r="E111" s="79"/>
    </row>
    <row r="112" s="45" customFormat="1" ht="28.5" customHeight="1" spans="1:5">
      <c r="A112" s="56">
        <v>84</v>
      </c>
      <c r="B112" s="86" t="s">
        <v>173</v>
      </c>
      <c r="C112" s="68" t="s">
        <v>64</v>
      </c>
      <c r="D112" s="85">
        <v>0.06927836</v>
      </c>
      <c r="E112" s="79"/>
    </row>
    <row r="113" s="45" customFormat="1" ht="43.5" customHeight="1" spans="1:5">
      <c r="A113" s="56">
        <v>85</v>
      </c>
      <c r="B113" s="86" t="s">
        <v>174</v>
      </c>
      <c r="C113" s="68" t="s">
        <v>64</v>
      </c>
      <c r="D113" s="85">
        <v>0.01540762</v>
      </c>
      <c r="E113" s="79"/>
    </row>
    <row r="114" s="45" customFormat="1" ht="28.5" customHeight="1" spans="1:5">
      <c r="A114" s="56">
        <v>86</v>
      </c>
      <c r="B114" s="91" t="s">
        <v>175</v>
      </c>
      <c r="C114" s="68" t="s">
        <v>64</v>
      </c>
      <c r="D114" s="85">
        <v>0.0837</v>
      </c>
      <c r="E114" s="79"/>
    </row>
    <row r="115" s="45" customFormat="1" ht="28.5" customHeight="1" spans="1:5">
      <c r="A115" s="56">
        <v>87</v>
      </c>
      <c r="B115" s="91" t="s">
        <v>176</v>
      </c>
      <c r="C115" s="68" t="s">
        <v>64</v>
      </c>
      <c r="D115" s="85">
        <v>0.0669</v>
      </c>
      <c r="E115" s="79"/>
    </row>
    <row r="116" s="45" customFormat="1" ht="28.5" customHeight="1" spans="1:5">
      <c r="A116" s="56">
        <v>88</v>
      </c>
      <c r="B116" s="92" t="s">
        <v>177</v>
      </c>
      <c r="C116" s="68" t="s">
        <v>64</v>
      </c>
      <c r="D116" s="85">
        <v>0.3445</v>
      </c>
      <c r="E116" s="79"/>
    </row>
    <row r="117" s="45" customFormat="1" ht="28.5" customHeight="1" spans="1:5">
      <c r="A117" s="56">
        <v>89</v>
      </c>
      <c r="B117" s="91" t="s">
        <v>178</v>
      </c>
      <c r="C117" s="68" t="s">
        <v>64</v>
      </c>
      <c r="D117" s="85">
        <v>0.005</v>
      </c>
      <c r="E117" s="79"/>
    </row>
    <row r="118" s="45" customFormat="1" ht="28.5" customHeight="1" spans="1:5">
      <c r="A118" s="56">
        <v>90</v>
      </c>
      <c r="B118" s="91" t="s">
        <v>179</v>
      </c>
      <c r="C118" s="68" t="s">
        <v>64</v>
      </c>
      <c r="D118" s="85">
        <v>0.1037</v>
      </c>
      <c r="E118" s="79"/>
    </row>
    <row r="119" s="45" customFormat="1" ht="28.5" customHeight="1" spans="1:5">
      <c r="A119" s="56">
        <v>91</v>
      </c>
      <c r="B119" s="91" t="s">
        <v>180</v>
      </c>
      <c r="C119" s="68" t="s">
        <v>64</v>
      </c>
      <c r="D119" s="85">
        <v>0.6364153278</v>
      </c>
      <c r="E119" s="79"/>
    </row>
    <row r="120" s="45" customFormat="1" ht="28.5" customHeight="1" spans="1:5">
      <c r="A120" s="56">
        <v>92</v>
      </c>
      <c r="B120" s="91" t="s">
        <v>181</v>
      </c>
      <c r="C120" s="68" t="s">
        <v>64</v>
      </c>
      <c r="D120" s="85">
        <v>0.8338</v>
      </c>
      <c r="E120" s="79"/>
    </row>
    <row r="121" s="45" customFormat="1" ht="28.5" customHeight="1" spans="1:5">
      <c r="A121" s="56">
        <v>93</v>
      </c>
      <c r="B121" s="91" t="s">
        <v>182</v>
      </c>
      <c r="C121" s="68" t="s">
        <v>64</v>
      </c>
      <c r="D121" s="85">
        <v>0.1666</v>
      </c>
      <c r="E121" s="79"/>
    </row>
    <row r="122" s="45" customFormat="1" ht="28.5" customHeight="1" spans="1:5">
      <c r="A122" s="56">
        <v>94</v>
      </c>
      <c r="B122" s="91" t="s">
        <v>183</v>
      </c>
      <c r="C122" s="68" t="s">
        <v>64</v>
      </c>
      <c r="D122" s="85">
        <v>0.3528</v>
      </c>
      <c r="E122" s="79"/>
    </row>
    <row r="123" s="45" customFormat="1" ht="28.5" customHeight="1" spans="1:5">
      <c r="A123" s="56">
        <v>95</v>
      </c>
      <c r="B123" s="91" t="s">
        <v>184</v>
      </c>
      <c r="C123" s="68" t="s">
        <v>64</v>
      </c>
      <c r="D123" s="85">
        <v>0.0602</v>
      </c>
      <c r="E123" s="79"/>
    </row>
    <row r="124" s="45" customFormat="1" ht="28.5" customHeight="1" spans="1:5">
      <c r="A124" s="56">
        <v>96</v>
      </c>
      <c r="B124" s="91" t="s">
        <v>185</v>
      </c>
      <c r="C124" s="68" t="s">
        <v>64</v>
      </c>
      <c r="D124" s="85">
        <v>0.2653</v>
      </c>
      <c r="E124" s="79"/>
    </row>
    <row r="125" s="45" customFormat="1" ht="28.5" customHeight="1" spans="1:5">
      <c r="A125" s="56">
        <v>97</v>
      </c>
      <c r="B125" s="91" t="s">
        <v>186</v>
      </c>
      <c r="C125" s="68" t="s">
        <v>64</v>
      </c>
      <c r="D125" s="85">
        <v>0.28</v>
      </c>
      <c r="E125" s="79"/>
    </row>
    <row r="126" s="45" customFormat="1" ht="28.5" customHeight="1" spans="1:5">
      <c r="A126" s="56">
        <v>98</v>
      </c>
      <c r="B126" s="91" t="s">
        <v>187</v>
      </c>
      <c r="C126" s="68" t="s">
        <v>64</v>
      </c>
      <c r="D126" s="85">
        <v>0.5992</v>
      </c>
      <c r="E126" s="79"/>
    </row>
    <row r="127" s="45" customFormat="1" ht="28.5" customHeight="1" spans="1:5">
      <c r="A127" s="56">
        <v>99</v>
      </c>
      <c r="B127" s="91" t="s">
        <v>188</v>
      </c>
      <c r="C127" s="68" t="s">
        <v>64</v>
      </c>
      <c r="D127" s="85">
        <v>0.0765</v>
      </c>
      <c r="E127" s="79"/>
    </row>
    <row r="128" s="45" customFormat="1" ht="28.5" customHeight="1" spans="1:5">
      <c r="A128" s="56">
        <v>100</v>
      </c>
      <c r="B128" s="91" t="s">
        <v>189</v>
      </c>
      <c r="C128" s="68" t="s">
        <v>64</v>
      </c>
      <c r="D128" s="85">
        <v>0.6</v>
      </c>
      <c r="E128" s="79"/>
    </row>
    <row r="129" s="45" customFormat="1" ht="28.5" customHeight="1" spans="1:5">
      <c r="A129" s="56">
        <v>101</v>
      </c>
      <c r="B129" s="91" t="s">
        <v>190</v>
      </c>
      <c r="C129" s="68" t="s">
        <v>64</v>
      </c>
      <c r="D129" s="85">
        <v>0.1868316679</v>
      </c>
      <c r="E129" s="79"/>
    </row>
    <row r="130" s="45" customFormat="1" ht="28.5" customHeight="1" spans="1:5">
      <c r="A130" s="56">
        <v>102</v>
      </c>
      <c r="B130" s="91" t="s">
        <v>191</v>
      </c>
      <c r="C130" s="68" t="s">
        <v>64</v>
      </c>
      <c r="D130" s="85">
        <v>0.4837</v>
      </c>
      <c r="E130" s="79"/>
    </row>
    <row r="131" s="45" customFormat="1" ht="28.5" customHeight="1" spans="1:5">
      <c r="A131" s="56">
        <v>103</v>
      </c>
      <c r="B131" s="91" t="s">
        <v>192</v>
      </c>
      <c r="C131" s="68" t="s">
        <v>64</v>
      </c>
      <c r="D131" s="85">
        <v>0.0081</v>
      </c>
      <c r="E131" s="79"/>
    </row>
    <row r="132" s="45" customFormat="1" ht="28.5" customHeight="1" spans="1:5">
      <c r="A132" s="56">
        <v>104</v>
      </c>
      <c r="B132" s="91" t="s">
        <v>193</v>
      </c>
      <c r="C132" s="68" t="s">
        <v>64</v>
      </c>
      <c r="D132" s="85">
        <v>0.1821</v>
      </c>
      <c r="E132" s="79"/>
    </row>
    <row r="133" s="45" customFormat="1" ht="28.5" customHeight="1" spans="1:5">
      <c r="A133" s="56">
        <v>105</v>
      </c>
      <c r="B133" s="91" t="s">
        <v>194</v>
      </c>
      <c r="C133" s="68" t="s">
        <v>64</v>
      </c>
      <c r="D133" s="85">
        <v>0.3735</v>
      </c>
      <c r="E133" s="79"/>
    </row>
    <row r="134" s="45" customFormat="1" ht="28.5" customHeight="1" spans="1:5">
      <c r="A134" s="56">
        <v>106</v>
      </c>
      <c r="B134" s="91" t="s">
        <v>195</v>
      </c>
      <c r="C134" s="68" t="s">
        <v>64</v>
      </c>
      <c r="D134" s="85">
        <v>0.05</v>
      </c>
      <c r="E134" s="79"/>
    </row>
    <row r="135" s="45" customFormat="1" ht="28.5" customHeight="1" spans="1:5">
      <c r="A135" s="56">
        <v>107</v>
      </c>
      <c r="B135" s="91" t="s">
        <v>196</v>
      </c>
      <c r="C135" s="68" t="s">
        <v>64</v>
      </c>
      <c r="D135" s="85">
        <v>0.025</v>
      </c>
      <c r="E135" s="79"/>
    </row>
    <row r="136" s="45" customFormat="1" ht="28.5" customHeight="1" spans="1:5">
      <c r="A136" s="56">
        <v>108</v>
      </c>
      <c r="B136" s="91" t="s">
        <v>197</v>
      </c>
      <c r="C136" s="68" t="s">
        <v>64</v>
      </c>
      <c r="D136" s="85">
        <v>0.5</v>
      </c>
      <c r="E136" s="79"/>
    </row>
    <row r="137" s="45" customFormat="1" ht="28.5" customHeight="1" spans="1:5">
      <c r="A137" s="56">
        <v>109</v>
      </c>
      <c r="B137" s="91" t="s">
        <v>198</v>
      </c>
      <c r="C137" s="68" t="s">
        <v>64</v>
      </c>
      <c r="D137" s="85">
        <v>0.094015</v>
      </c>
      <c r="E137" s="79"/>
    </row>
    <row r="138" s="45" customFormat="1" ht="28.5" customHeight="1" spans="1:5">
      <c r="A138" s="56">
        <v>110</v>
      </c>
      <c r="B138" s="91" t="s">
        <v>199</v>
      </c>
      <c r="C138" s="68" t="s">
        <v>64</v>
      </c>
      <c r="D138" s="87">
        <v>0.0032</v>
      </c>
      <c r="E138" s="79"/>
    </row>
    <row r="139" s="45" customFormat="1" ht="28.5" customHeight="1" spans="1:5">
      <c r="A139" s="56">
        <v>111</v>
      </c>
      <c r="B139" s="91" t="s">
        <v>200</v>
      </c>
      <c r="C139" s="68" t="s">
        <v>64</v>
      </c>
      <c r="D139" s="85">
        <v>0.131996</v>
      </c>
      <c r="E139" s="79"/>
    </row>
    <row r="140" s="45" customFormat="1" ht="28.5" customHeight="1" spans="1:5">
      <c r="A140" s="56">
        <v>112</v>
      </c>
      <c r="B140" s="91" t="s">
        <v>201</v>
      </c>
      <c r="C140" s="68" t="s">
        <v>64</v>
      </c>
      <c r="D140" s="85">
        <v>0.32</v>
      </c>
      <c r="E140" s="79"/>
    </row>
    <row r="141" s="45" customFormat="1" ht="28.5" customHeight="1" spans="1:5">
      <c r="A141" s="56">
        <v>113</v>
      </c>
      <c r="B141" s="91" t="s">
        <v>202</v>
      </c>
      <c r="C141" s="68" t="s">
        <v>64</v>
      </c>
      <c r="D141" s="85">
        <v>0.1510349974</v>
      </c>
      <c r="E141" s="79"/>
    </row>
    <row r="142" s="45" customFormat="1" ht="28.5" customHeight="1" spans="1:5">
      <c r="A142" s="56">
        <v>114</v>
      </c>
      <c r="B142" s="91" t="s">
        <v>203</v>
      </c>
      <c r="C142" s="68" t="s">
        <v>64</v>
      </c>
      <c r="D142" s="85">
        <v>0.5953</v>
      </c>
      <c r="E142" s="79"/>
    </row>
    <row r="143" s="45" customFormat="1" ht="28.5" customHeight="1" spans="1:5">
      <c r="A143" s="56">
        <v>115</v>
      </c>
      <c r="B143" s="91" t="s">
        <v>204</v>
      </c>
      <c r="C143" s="68" t="s">
        <v>64</v>
      </c>
      <c r="D143" s="85">
        <v>0.3874</v>
      </c>
      <c r="E143" s="79"/>
    </row>
    <row r="144" s="45" customFormat="1" ht="28.5" customHeight="1" spans="1:5">
      <c r="A144" s="56">
        <v>116</v>
      </c>
      <c r="B144" s="91" t="s">
        <v>205</v>
      </c>
      <c r="C144" s="68" t="s">
        <v>64</v>
      </c>
      <c r="D144" s="85">
        <v>0.085447833</v>
      </c>
      <c r="E144" s="79"/>
    </row>
    <row r="145" s="45" customFormat="1" ht="28.5" customHeight="1" spans="1:5">
      <c r="A145" s="56">
        <v>117</v>
      </c>
      <c r="B145" s="91" t="s">
        <v>206</v>
      </c>
      <c r="C145" s="68" t="s">
        <v>64</v>
      </c>
      <c r="D145" s="85">
        <v>0.1939708878</v>
      </c>
      <c r="E145" s="79"/>
    </row>
    <row r="146" s="45" customFormat="1" ht="28.5" customHeight="1" spans="1:5">
      <c r="A146" s="56">
        <v>118</v>
      </c>
      <c r="B146" s="91" t="s">
        <v>207</v>
      </c>
      <c r="C146" s="68" t="s">
        <v>64</v>
      </c>
      <c r="D146" s="85">
        <v>0.2789</v>
      </c>
      <c r="E146" s="79"/>
    </row>
    <row r="147" s="45" customFormat="1" ht="28.5" customHeight="1" spans="1:5">
      <c r="A147" s="56">
        <v>119</v>
      </c>
      <c r="B147" s="91" t="s">
        <v>208</v>
      </c>
      <c r="C147" s="68" t="s">
        <v>64</v>
      </c>
      <c r="D147" s="85">
        <v>0.1189494398</v>
      </c>
      <c r="E147" s="79"/>
    </row>
    <row r="148" s="45" customFormat="1" ht="28.5" customHeight="1" spans="1:5">
      <c r="A148" s="56">
        <v>120</v>
      </c>
      <c r="B148" s="91" t="s">
        <v>209</v>
      </c>
      <c r="C148" s="68" t="s">
        <v>64</v>
      </c>
      <c r="D148" s="85">
        <v>0.11351067</v>
      </c>
      <c r="E148" s="79"/>
    </row>
    <row r="149" s="45" customFormat="1" ht="28.5" customHeight="1" spans="1:5">
      <c r="A149" s="56">
        <v>121</v>
      </c>
      <c r="B149" s="91" t="s">
        <v>210</v>
      </c>
      <c r="C149" s="68" t="s">
        <v>64</v>
      </c>
      <c r="D149" s="85">
        <v>0.07</v>
      </c>
      <c r="E149" s="79"/>
    </row>
    <row r="150" s="45" customFormat="1" ht="28.5" customHeight="1" spans="1:5">
      <c r="A150" s="56">
        <v>122</v>
      </c>
      <c r="B150" s="91" t="s">
        <v>211</v>
      </c>
      <c r="C150" s="68" t="s">
        <v>64</v>
      </c>
      <c r="D150" s="85">
        <v>0.019192482</v>
      </c>
      <c r="E150" s="79"/>
    </row>
    <row r="151" s="45" customFormat="1" ht="28.5" customHeight="1" spans="1:5">
      <c r="A151" s="56">
        <v>123</v>
      </c>
      <c r="B151" s="91" t="s">
        <v>212</v>
      </c>
      <c r="C151" s="68" t="s">
        <v>64</v>
      </c>
      <c r="D151" s="85">
        <v>0.05</v>
      </c>
      <c r="E151" s="79"/>
    </row>
    <row r="152" s="45" customFormat="1" ht="28.5" customHeight="1" spans="1:5">
      <c r="A152" s="56">
        <v>124</v>
      </c>
      <c r="B152" s="91" t="s">
        <v>213</v>
      </c>
      <c r="C152" s="68" t="s">
        <v>64</v>
      </c>
      <c r="D152" s="85">
        <v>0.1045</v>
      </c>
      <c r="E152" s="79"/>
    </row>
    <row r="153" s="45" customFormat="1" ht="28.5" customHeight="1" spans="1:5">
      <c r="A153" s="56">
        <v>125</v>
      </c>
      <c r="B153" s="91" t="s">
        <v>214</v>
      </c>
      <c r="C153" s="68" t="s">
        <v>64</v>
      </c>
      <c r="D153" s="85">
        <v>0.04</v>
      </c>
      <c r="E153" s="79"/>
    </row>
    <row r="154" s="45" customFormat="1" ht="28.5" customHeight="1" spans="1:5">
      <c r="A154" s="56">
        <v>126</v>
      </c>
      <c r="B154" s="91" t="s">
        <v>215</v>
      </c>
      <c r="C154" s="68" t="s">
        <v>64</v>
      </c>
      <c r="D154" s="85">
        <v>1.21092925</v>
      </c>
      <c r="E154" s="79"/>
    </row>
    <row r="155" s="45" customFormat="1" ht="28.5" customHeight="1" spans="1:5">
      <c r="A155" s="56">
        <v>127</v>
      </c>
      <c r="B155" s="91" t="s">
        <v>216</v>
      </c>
      <c r="C155" s="68" t="s">
        <v>64</v>
      </c>
      <c r="D155" s="85">
        <v>0.6859</v>
      </c>
      <c r="E155" s="79"/>
    </row>
    <row r="156" s="45" customFormat="1" ht="28.5" customHeight="1" spans="1:5">
      <c r="A156" s="56">
        <v>128</v>
      </c>
      <c r="B156" s="91" t="s">
        <v>217</v>
      </c>
      <c r="C156" s="68" t="s">
        <v>64</v>
      </c>
      <c r="D156" s="85">
        <v>0.0495</v>
      </c>
      <c r="E156" s="79"/>
    </row>
    <row r="157" s="45" customFormat="1" ht="28.5" customHeight="1" spans="1:5">
      <c r="A157" s="56">
        <v>129</v>
      </c>
      <c r="B157" s="91" t="s">
        <v>218</v>
      </c>
      <c r="C157" s="68" t="s">
        <v>64</v>
      </c>
      <c r="D157" s="85">
        <v>0.2997582939</v>
      </c>
      <c r="E157" s="79"/>
    </row>
    <row r="158" s="45" customFormat="1" ht="28.5" customHeight="1" spans="1:5">
      <c r="A158" s="56">
        <v>130</v>
      </c>
      <c r="B158" s="91" t="s">
        <v>219</v>
      </c>
      <c r="C158" s="68" t="s">
        <v>64</v>
      </c>
      <c r="D158" s="85">
        <v>0.1015</v>
      </c>
      <c r="E158" s="79"/>
    </row>
    <row r="159" s="45" customFormat="1" ht="28.5" customHeight="1" spans="1:5">
      <c r="A159" s="56">
        <v>131</v>
      </c>
      <c r="B159" s="91" t="s">
        <v>220</v>
      </c>
      <c r="C159" s="68" t="s">
        <v>64</v>
      </c>
      <c r="D159" s="85">
        <v>0.1665</v>
      </c>
      <c r="E159" s="79"/>
    </row>
    <row r="160" s="45" customFormat="1" ht="28.5" customHeight="1" spans="1:5">
      <c r="A160" s="56">
        <v>132</v>
      </c>
      <c r="B160" s="91" t="s">
        <v>221</v>
      </c>
      <c r="C160" s="68" t="s">
        <v>64</v>
      </c>
      <c r="D160" s="87">
        <v>0.0046256329</v>
      </c>
      <c r="E160" s="79"/>
    </row>
    <row r="161" s="45" customFormat="1" ht="28.5" customHeight="1" spans="1:5">
      <c r="A161" s="56">
        <v>133</v>
      </c>
      <c r="B161" s="91" t="s">
        <v>222</v>
      </c>
      <c r="C161" s="68" t="s">
        <v>64</v>
      </c>
      <c r="D161" s="85">
        <v>0.104</v>
      </c>
      <c r="E161" s="79"/>
    </row>
    <row r="162" s="45" customFormat="1" ht="28.5" customHeight="1" spans="1:5">
      <c r="A162" s="56">
        <v>134</v>
      </c>
      <c r="B162" s="91" t="s">
        <v>223</v>
      </c>
      <c r="C162" s="68" t="s">
        <v>64</v>
      </c>
      <c r="D162" s="85">
        <v>0.10365</v>
      </c>
      <c r="E162" s="79"/>
    </row>
    <row r="163" s="45" customFormat="1" ht="28.5" customHeight="1" spans="1:5">
      <c r="A163" s="56">
        <v>135</v>
      </c>
      <c r="B163" s="91" t="s">
        <v>224</v>
      </c>
      <c r="C163" s="68" t="s">
        <v>64</v>
      </c>
      <c r="D163" s="85">
        <v>0.246</v>
      </c>
      <c r="E163" s="79"/>
    </row>
    <row r="164" s="45" customFormat="1" ht="28.5" customHeight="1" spans="1:5">
      <c r="A164" s="56">
        <v>136</v>
      </c>
      <c r="B164" s="91" t="s">
        <v>225</v>
      </c>
      <c r="C164" s="68" t="s">
        <v>64</v>
      </c>
      <c r="D164" s="85">
        <v>0.065</v>
      </c>
      <c r="E164" s="79"/>
    </row>
    <row r="165" s="45" customFormat="1" ht="28.5" customHeight="1" spans="1:5">
      <c r="A165" s="56">
        <v>137</v>
      </c>
      <c r="B165" s="91" t="s">
        <v>226</v>
      </c>
      <c r="C165" s="68" t="s">
        <v>64</v>
      </c>
      <c r="D165" s="85">
        <v>0.130523</v>
      </c>
      <c r="E165" s="79"/>
    </row>
    <row r="166" s="45" customFormat="1" ht="28.5" customHeight="1" spans="1:5">
      <c r="A166" s="56">
        <v>138</v>
      </c>
      <c r="B166" s="91" t="s">
        <v>227</v>
      </c>
      <c r="C166" s="68" t="s">
        <v>64</v>
      </c>
      <c r="D166" s="85">
        <v>0.3</v>
      </c>
      <c r="E166" s="79"/>
    </row>
    <row r="167" s="45" customFormat="1" ht="28.5" customHeight="1" spans="1:5">
      <c r="A167" s="56">
        <v>139</v>
      </c>
      <c r="B167" s="91" t="s">
        <v>228</v>
      </c>
      <c r="C167" s="68" t="s">
        <v>64</v>
      </c>
      <c r="D167" s="85">
        <v>0.4093877545</v>
      </c>
      <c r="E167" s="79"/>
    </row>
    <row r="168" s="45" customFormat="1" ht="28.5" customHeight="1" spans="1:5">
      <c r="A168" s="56">
        <v>140</v>
      </c>
      <c r="B168" s="91" t="s">
        <v>229</v>
      </c>
      <c r="C168" s="68" t="s">
        <v>64</v>
      </c>
      <c r="D168" s="85">
        <v>0.0134</v>
      </c>
      <c r="E168" s="79"/>
    </row>
    <row r="169" s="45" customFormat="1" ht="28.5" customHeight="1" spans="1:5">
      <c r="A169" s="56">
        <v>141</v>
      </c>
      <c r="B169" s="91" t="s">
        <v>230</v>
      </c>
      <c r="C169" s="68" t="s">
        <v>64</v>
      </c>
      <c r="D169" s="85">
        <v>0.2722</v>
      </c>
      <c r="E169" s="79"/>
    </row>
    <row r="170" s="45" customFormat="1" ht="28.5" customHeight="1" spans="1:5">
      <c r="A170" s="56">
        <v>142</v>
      </c>
      <c r="B170" s="91" t="s">
        <v>231</v>
      </c>
      <c r="C170" s="68" t="s">
        <v>64</v>
      </c>
      <c r="D170" s="85">
        <v>0.2116</v>
      </c>
      <c r="E170" s="79"/>
    </row>
    <row r="171" s="45" customFormat="1" ht="28.5" customHeight="1" spans="1:5">
      <c r="A171" s="56">
        <v>143</v>
      </c>
      <c r="B171" s="91" t="s">
        <v>232</v>
      </c>
      <c r="C171" s="68" t="s">
        <v>64</v>
      </c>
      <c r="D171" s="85">
        <v>0.6</v>
      </c>
      <c r="E171" s="79"/>
    </row>
    <row r="172" s="45" customFormat="1" ht="28.5" customHeight="1" spans="1:5">
      <c r="A172" s="56">
        <v>144</v>
      </c>
      <c r="B172" s="91" t="s">
        <v>233</v>
      </c>
      <c r="C172" s="68" t="s">
        <v>64</v>
      </c>
      <c r="D172" s="85">
        <v>0.0172531911</v>
      </c>
      <c r="E172" s="79"/>
    </row>
    <row r="173" s="45" customFormat="1" ht="28.5" customHeight="1" spans="1:5">
      <c r="A173" s="56">
        <v>145</v>
      </c>
      <c r="B173" s="91" t="s">
        <v>234</v>
      </c>
      <c r="C173" s="68" t="s">
        <v>64</v>
      </c>
      <c r="D173" s="85">
        <v>0.042726026</v>
      </c>
      <c r="E173" s="79"/>
    </row>
    <row r="174" s="45" customFormat="1" ht="28.5" customHeight="1" spans="1:5">
      <c r="A174" s="56">
        <v>146</v>
      </c>
      <c r="B174" s="91" t="s">
        <v>235</v>
      </c>
      <c r="C174" s="68" t="s">
        <v>64</v>
      </c>
      <c r="D174" s="85">
        <v>0.127440207</v>
      </c>
      <c r="E174" s="79"/>
    </row>
    <row r="175" s="45" customFormat="1" ht="28.5" customHeight="1" spans="1:5">
      <c r="A175" s="56">
        <v>147</v>
      </c>
      <c r="B175" s="91" t="s">
        <v>236</v>
      </c>
      <c r="C175" s="68" t="s">
        <v>64</v>
      </c>
      <c r="D175" s="85">
        <v>0.7732</v>
      </c>
      <c r="E175" s="79"/>
    </row>
    <row r="176" s="45" customFormat="1" ht="28.5" customHeight="1" spans="1:5">
      <c r="A176" s="56">
        <v>148</v>
      </c>
      <c r="B176" s="91" t="s">
        <v>237</v>
      </c>
      <c r="C176" s="68" t="s">
        <v>64</v>
      </c>
      <c r="D176" s="85">
        <v>0.053</v>
      </c>
      <c r="E176" s="79"/>
    </row>
    <row r="177" s="45" customFormat="1" ht="28.5" customHeight="1" spans="1:5">
      <c r="A177" s="56">
        <v>149</v>
      </c>
      <c r="B177" s="91" t="s">
        <v>238</v>
      </c>
      <c r="C177" s="68" t="s">
        <v>64</v>
      </c>
      <c r="D177" s="85">
        <v>0.4537</v>
      </c>
      <c r="E177" s="79"/>
    </row>
    <row r="178" s="45" customFormat="1" ht="28.5" customHeight="1" spans="1:5">
      <c r="A178" s="56">
        <v>150</v>
      </c>
      <c r="B178" s="75" t="s">
        <v>239</v>
      </c>
      <c r="C178" s="68" t="s">
        <v>64</v>
      </c>
      <c r="D178" s="85">
        <v>0.36</v>
      </c>
      <c r="E178" s="79"/>
    </row>
    <row r="179" s="45" customFormat="1" ht="28.5" customHeight="1" spans="1:5">
      <c r="A179" s="56">
        <v>151</v>
      </c>
      <c r="B179" s="75" t="s">
        <v>240</v>
      </c>
      <c r="C179" s="68" t="s">
        <v>64</v>
      </c>
      <c r="D179" s="85">
        <v>0.77</v>
      </c>
      <c r="E179" s="79"/>
    </row>
    <row r="180" s="45" customFormat="1" ht="28.5" customHeight="1" spans="1:5">
      <c r="A180" s="56">
        <v>152</v>
      </c>
      <c r="B180" s="75" t="s">
        <v>241</v>
      </c>
      <c r="C180" s="68" t="s">
        <v>64</v>
      </c>
      <c r="D180" s="85">
        <v>0.01</v>
      </c>
      <c r="E180" s="79"/>
    </row>
    <row r="181" s="45" customFormat="1" ht="28.5" customHeight="1" spans="1:5">
      <c r="A181" s="56">
        <v>153</v>
      </c>
      <c r="B181" s="75" t="s">
        <v>242</v>
      </c>
      <c r="C181" s="68" t="s">
        <v>64</v>
      </c>
      <c r="D181" s="85">
        <v>0.02</v>
      </c>
      <c r="E181" s="79"/>
    </row>
    <row r="182" s="45" customFormat="1" ht="28.5" customHeight="1" spans="1:5">
      <c r="A182" s="56">
        <v>154</v>
      </c>
      <c r="B182" s="74" t="s">
        <v>243</v>
      </c>
      <c r="C182" s="68" t="s">
        <v>244</v>
      </c>
      <c r="D182" s="71">
        <v>1.78</v>
      </c>
      <c r="E182" s="79"/>
    </row>
    <row r="183" s="45" customFormat="1" ht="28.5" customHeight="1" spans="1:5">
      <c r="A183" s="56">
        <v>155</v>
      </c>
      <c r="B183" s="74" t="s">
        <v>245</v>
      </c>
      <c r="C183" s="68" t="s">
        <v>244</v>
      </c>
      <c r="D183" s="71">
        <v>0.86</v>
      </c>
      <c r="E183" s="79"/>
    </row>
    <row r="184" s="45" customFormat="1" ht="28.5" customHeight="1" spans="1:5">
      <c r="A184" s="56">
        <v>156</v>
      </c>
      <c r="B184" s="75" t="s">
        <v>246</v>
      </c>
      <c r="C184" s="68" t="s">
        <v>244</v>
      </c>
      <c r="D184" s="71">
        <v>0.31</v>
      </c>
      <c r="E184" s="79"/>
    </row>
    <row r="185" s="45" customFormat="1" ht="28.5" customHeight="1" spans="1:5">
      <c r="A185" s="56">
        <v>157</v>
      </c>
      <c r="B185" s="75" t="s">
        <v>247</v>
      </c>
      <c r="C185" s="68" t="s">
        <v>244</v>
      </c>
      <c r="D185" s="71">
        <v>0.8</v>
      </c>
      <c r="E185" s="79"/>
    </row>
    <row r="186" s="45" customFormat="1" ht="28.5" customHeight="1" spans="1:5">
      <c r="A186" s="56">
        <v>158</v>
      </c>
      <c r="B186" s="75" t="s">
        <v>248</v>
      </c>
      <c r="C186" s="68" t="s">
        <v>244</v>
      </c>
      <c r="D186" s="71">
        <v>0.3</v>
      </c>
      <c r="E186" s="79"/>
    </row>
    <row r="187" s="45" customFormat="1" ht="28.5" customHeight="1" spans="1:5">
      <c r="A187" s="56">
        <v>159</v>
      </c>
      <c r="B187" s="74" t="s">
        <v>249</v>
      </c>
      <c r="C187" s="68" t="s">
        <v>244</v>
      </c>
      <c r="D187" s="71">
        <v>0.32</v>
      </c>
      <c r="E187" s="79"/>
    </row>
    <row r="188" ht="28.5" customHeight="1" spans="1:5">
      <c r="A188" s="57" t="s">
        <v>67</v>
      </c>
      <c r="B188" s="58" t="s">
        <v>250</v>
      </c>
      <c r="C188" s="93"/>
      <c r="D188" s="62">
        <v>60</v>
      </c>
      <c r="E188" s="80"/>
    </row>
    <row r="189" ht="28.5" customHeight="1" spans="1:5">
      <c r="A189" s="56">
        <v>1</v>
      </c>
      <c r="B189" s="93" t="s">
        <v>251</v>
      </c>
      <c r="C189" s="93" t="s">
        <v>252</v>
      </c>
      <c r="D189" s="64">
        <v>9</v>
      </c>
      <c r="E189" s="80"/>
    </row>
    <row r="190" ht="28.5" customHeight="1" spans="1:5">
      <c r="A190" s="56">
        <v>2</v>
      </c>
      <c r="B190" s="91" t="s">
        <v>253</v>
      </c>
      <c r="C190" s="93" t="s">
        <v>252</v>
      </c>
      <c r="D190" s="94">
        <v>15</v>
      </c>
      <c r="E190" s="68"/>
    </row>
    <row r="191" ht="28.5" customHeight="1" spans="1:5">
      <c r="A191" s="56">
        <v>3</v>
      </c>
      <c r="B191" s="91" t="s">
        <v>254</v>
      </c>
      <c r="C191" s="93" t="s">
        <v>252</v>
      </c>
      <c r="D191" s="94">
        <v>16</v>
      </c>
      <c r="E191" s="80"/>
    </row>
    <row r="192" ht="28.5" customHeight="1" spans="1:5">
      <c r="A192" s="56">
        <v>4</v>
      </c>
      <c r="B192" s="91" t="s">
        <v>255</v>
      </c>
      <c r="C192" s="93" t="s">
        <v>252</v>
      </c>
      <c r="D192" s="94">
        <v>20</v>
      </c>
      <c r="E192" s="80"/>
    </row>
    <row r="193" ht="28.5" customHeight="1" spans="1:5">
      <c r="A193" s="56"/>
      <c r="B193" s="91"/>
      <c r="C193" s="93"/>
      <c r="D193" s="94"/>
      <c r="E193" s="80"/>
    </row>
    <row r="194" ht="28.5" customHeight="1" spans="1:5">
      <c r="A194" s="56"/>
      <c r="B194" s="95" t="s">
        <v>256</v>
      </c>
      <c r="C194" s="93"/>
      <c r="D194" s="62">
        <f>D5+D27</f>
        <v>196.8</v>
      </c>
      <c r="E194" s="80"/>
    </row>
  </sheetData>
  <sheetProtection formatCells="0" insertHyperlinks="0" autoFilter="0"/>
  <mergeCells count="2">
    <mergeCell ref="A1:E1"/>
    <mergeCell ref="A2:E2"/>
  </mergeCells>
  <printOptions horizontalCentered="1"/>
  <pageMargins left="0.354166666666667" right="0.354166666666667" top="0.590277777777778" bottom="0.590277777777778" header="0.511805555555556" footer="0.511805555555556"/>
  <pageSetup paperSize="9" scale="85" firstPageNumber="3" orientation="portrait" useFirstPageNumber="1" horizontalDpi="600"/>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2"/>
  <sheetViews>
    <sheetView topLeftCell="A7" workbookViewId="0">
      <selection activeCell="D43" sqref="D43"/>
    </sheetView>
  </sheetViews>
  <sheetFormatPr defaultColWidth="9" defaultRowHeight="13.5" outlineLevelCol="5"/>
  <cols>
    <col min="1" max="1" width="5.44166666666667" style="25" customWidth="1"/>
    <col min="2" max="2" width="18.5" style="25" customWidth="1"/>
    <col min="3" max="3" width="51" style="25" customWidth="1"/>
    <col min="4" max="5" width="11.3333333333333" style="25" customWidth="1"/>
    <col min="6" max="6" width="23.2166666666667" style="25" customWidth="1"/>
    <col min="7" max="16384" width="9" style="25"/>
  </cols>
  <sheetData>
    <row r="1" ht="25.5" spans="1:6">
      <c r="A1" s="26" t="s">
        <v>257</v>
      </c>
      <c r="B1" s="26"/>
      <c r="C1" s="26"/>
      <c r="D1" s="26"/>
      <c r="E1" s="26"/>
      <c r="F1" s="26"/>
    </row>
    <row r="3" spans="1:6">
      <c r="A3" s="27"/>
      <c r="B3" s="28"/>
      <c r="C3" s="29"/>
      <c r="D3" s="27"/>
      <c r="E3" s="27"/>
      <c r="F3" s="38" t="s">
        <v>2</v>
      </c>
    </row>
    <row r="4" ht="32.1" customHeight="1" spans="1:6">
      <c r="A4" s="30" t="s">
        <v>258</v>
      </c>
      <c r="B4" s="31" t="s">
        <v>259</v>
      </c>
      <c r="C4" s="31" t="s">
        <v>260</v>
      </c>
      <c r="D4" s="32" t="s">
        <v>261</v>
      </c>
      <c r="E4" s="32" t="s">
        <v>262</v>
      </c>
      <c r="F4" s="39" t="s">
        <v>263</v>
      </c>
    </row>
    <row r="5" s="24" customFormat="1" ht="32.1" customHeight="1" spans="1:6">
      <c r="A5" s="33"/>
      <c r="B5" s="34" t="s">
        <v>264</v>
      </c>
      <c r="C5" s="34"/>
      <c r="D5" s="35"/>
      <c r="E5" s="35"/>
      <c r="F5" s="40">
        <f>SUM(F6:F12)</f>
        <v>148.5</v>
      </c>
    </row>
    <row r="6" ht="31.95" customHeight="1" spans="1:6">
      <c r="A6" s="15">
        <v>1</v>
      </c>
      <c r="B6" s="36" t="s">
        <v>265</v>
      </c>
      <c r="C6" s="36" t="s">
        <v>266</v>
      </c>
      <c r="D6" s="37">
        <v>42548</v>
      </c>
      <c r="E6" s="37">
        <v>45106</v>
      </c>
      <c r="F6" s="41">
        <v>4.74</v>
      </c>
    </row>
    <row r="7" ht="31.95" customHeight="1" spans="1:6">
      <c r="A7" s="15">
        <v>2</v>
      </c>
      <c r="B7" s="36" t="s">
        <v>267</v>
      </c>
      <c r="C7" s="36" t="s">
        <v>268</v>
      </c>
      <c r="D7" s="37">
        <v>42600</v>
      </c>
      <c r="E7" s="37">
        <v>45157</v>
      </c>
      <c r="F7" s="41">
        <v>7.8</v>
      </c>
    </row>
    <row r="8" ht="31.95" customHeight="1" spans="1:6">
      <c r="A8" s="15">
        <v>3</v>
      </c>
      <c r="B8" s="36" t="s">
        <v>269</v>
      </c>
      <c r="C8" s="36" t="s">
        <v>268</v>
      </c>
      <c r="D8" s="37">
        <v>42600</v>
      </c>
      <c r="E8" s="37">
        <v>45157</v>
      </c>
      <c r="F8" s="41">
        <v>42.96</v>
      </c>
    </row>
    <row r="9" ht="31.95" customHeight="1" spans="1:6">
      <c r="A9" s="15">
        <v>4</v>
      </c>
      <c r="B9" s="36" t="s">
        <v>270</v>
      </c>
      <c r="C9" s="36" t="s">
        <v>271</v>
      </c>
      <c r="D9" s="37">
        <v>42685</v>
      </c>
      <c r="E9" s="37">
        <v>45244</v>
      </c>
      <c r="F9" s="41">
        <v>29</v>
      </c>
    </row>
    <row r="10" ht="31.95" customHeight="1" spans="1:6">
      <c r="A10" s="15">
        <v>5</v>
      </c>
      <c r="B10" s="36" t="s">
        <v>272</v>
      </c>
      <c r="C10" s="36" t="s">
        <v>273</v>
      </c>
      <c r="D10" s="37">
        <v>43300</v>
      </c>
      <c r="E10" s="37">
        <v>45127</v>
      </c>
      <c r="F10" s="41">
        <v>4</v>
      </c>
    </row>
    <row r="11" ht="31.95" customHeight="1" spans="1:6">
      <c r="A11" s="15">
        <v>6</v>
      </c>
      <c r="B11" s="36" t="s">
        <v>274</v>
      </c>
      <c r="C11" s="36" t="s">
        <v>275</v>
      </c>
      <c r="D11" s="37">
        <v>43357</v>
      </c>
      <c r="E11" s="37">
        <v>45186</v>
      </c>
      <c r="F11" s="41">
        <v>53.9</v>
      </c>
    </row>
    <row r="12" ht="31.95" customHeight="1" spans="1:6">
      <c r="A12" s="15">
        <v>7</v>
      </c>
      <c r="B12" s="36" t="s">
        <v>276</v>
      </c>
      <c r="C12" s="36" t="s">
        <v>277</v>
      </c>
      <c r="D12" s="37">
        <v>44099</v>
      </c>
      <c r="E12" s="37">
        <v>45197</v>
      </c>
      <c r="F12" s="41">
        <v>6.1</v>
      </c>
    </row>
  </sheetData>
  <sheetProtection formatCells="0" insertHyperlinks="0" autoFilter="0"/>
  <mergeCells count="2">
    <mergeCell ref="A1:F1"/>
    <mergeCell ref="B5:C5"/>
  </mergeCells>
  <printOptions horizontalCentered="1"/>
  <pageMargins left="0.354166666666667" right="0.354166666666667" top="0.590277777777778" bottom="0.590277777777778" header="0.511805555555556" footer="0.511805555555556"/>
  <pageSetup paperSize="9" scale="81" orientation="portrait" horizontalDpi="600"/>
  <headerFooter>
    <oddFooter>&amp;C- 10 -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
  <sheetViews>
    <sheetView topLeftCell="A19" workbookViewId="0">
      <selection activeCell="B21" sqref="B21:B31"/>
    </sheetView>
  </sheetViews>
  <sheetFormatPr defaultColWidth="9" defaultRowHeight="22.2" customHeight="1" outlineLevelCol="3"/>
  <cols>
    <col min="1" max="1" width="5" style="4" customWidth="1"/>
    <col min="2" max="2" width="39.55" style="5" customWidth="1"/>
    <col min="3" max="3" width="12.7666666666667" style="6" customWidth="1"/>
    <col min="4" max="4" width="55.1083333333333" style="5" customWidth="1"/>
    <col min="5" max="16384" width="9" style="4"/>
  </cols>
  <sheetData>
    <row r="1" ht="32.1" customHeight="1" spans="1:4">
      <c r="A1" s="7" t="s">
        <v>278</v>
      </c>
      <c r="B1" s="7"/>
      <c r="C1" s="7"/>
      <c r="D1" s="7"/>
    </row>
    <row r="2" ht="15.9" customHeight="1" spans="4:4">
      <c r="D2" s="8" t="s">
        <v>279</v>
      </c>
    </row>
    <row r="3" s="1" customFormat="1" ht="27.9" customHeight="1" spans="1:4">
      <c r="A3" s="9" t="s">
        <v>258</v>
      </c>
      <c r="B3" s="10" t="s">
        <v>280</v>
      </c>
      <c r="C3" s="10" t="s">
        <v>281</v>
      </c>
      <c r="D3" s="10" t="s">
        <v>282</v>
      </c>
    </row>
    <row r="4" s="2" customFormat="1" ht="28.05" customHeight="1" spans="1:4">
      <c r="A4" s="11"/>
      <c r="B4" s="12" t="s">
        <v>264</v>
      </c>
      <c r="C4" s="13">
        <f>SUM(C5:C44)</f>
        <v>1485000</v>
      </c>
      <c r="D4" s="14" t="s">
        <v>283</v>
      </c>
    </row>
    <row r="5" s="3" customFormat="1" ht="28.05" customHeight="1" spans="1:4">
      <c r="A5" s="15">
        <v>1</v>
      </c>
      <c r="B5" s="16" t="s">
        <v>266</v>
      </c>
      <c r="C5" s="17">
        <v>47400</v>
      </c>
      <c r="D5" s="18" t="s">
        <v>284</v>
      </c>
    </row>
    <row r="6" s="3" customFormat="1" ht="28.05" customHeight="1" spans="1:4">
      <c r="A6" s="15">
        <v>2</v>
      </c>
      <c r="B6" s="16" t="s">
        <v>268</v>
      </c>
      <c r="C6" s="17">
        <v>40000</v>
      </c>
      <c r="D6" s="18" t="s">
        <v>285</v>
      </c>
    </row>
    <row r="7" s="3" customFormat="1" ht="28.05" customHeight="1" spans="1:4">
      <c r="A7" s="15">
        <v>3</v>
      </c>
      <c r="B7" s="16"/>
      <c r="C7" s="17">
        <v>10000</v>
      </c>
      <c r="D7" s="18" t="s">
        <v>286</v>
      </c>
    </row>
    <row r="8" s="3" customFormat="1" ht="28.05" customHeight="1" spans="1:4">
      <c r="A8" s="15">
        <v>4</v>
      </c>
      <c r="B8" s="16"/>
      <c r="C8" s="17">
        <v>28000</v>
      </c>
      <c r="D8" s="18" t="s">
        <v>287</v>
      </c>
    </row>
    <row r="9" s="3" customFormat="1" ht="28.05" customHeight="1" spans="1:4">
      <c r="A9" s="15">
        <v>5</v>
      </c>
      <c r="B9" s="16" t="s">
        <v>268</v>
      </c>
      <c r="C9" s="17">
        <v>129100</v>
      </c>
      <c r="D9" s="18" t="s">
        <v>288</v>
      </c>
    </row>
    <row r="10" s="3" customFormat="1" ht="28.05" customHeight="1" spans="1:4">
      <c r="A10" s="15">
        <v>6</v>
      </c>
      <c r="B10" s="16"/>
      <c r="C10" s="17">
        <v>1800</v>
      </c>
      <c r="D10" s="18" t="s">
        <v>289</v>
      </c>
    </row>
    <row r="11" s="3" customFormat="1" ht="28.05" customHeight="1" spans="1:4">
      <c r="A11" s="15">
        <v>7</v>
      </c>
      <c r="B11" s="16"/>
      <c r="C11" s="17">
        <v>148400</v>
      </c>
      <c r="D11" s="18" t="s">
        <v>290</v>
      </c>
    </row>
    <row r="12" s="3" customFormat="1" ht="28.05" customHeight="1" spans="1:4">
      <c r="A12" s="15">
        <v>8</v>
      </c>
      <c r="B12" s="16"/>
      <c r="C12" s="17">
        <v>43900</v>
      </c>
      <c r="D12" s="18" t="s">
        <v>291</v>
      </c>
    </row>
    <row r="13" s="3" customFormat="1" ht="28.05" customHeight="1" spans="1:4">
      <c r="A13" s="15">
        <v>9</v>
      </c>
      <c r="B13" s="16"/>
      <c r="C13" s="17">
        <v>13900</v>
      </c>
      <c r="D13" s="18" t="s">
        <v>292</v>
      </c>
    </row>
    <row r="14" s="3" customFormat="1" ht="28.05" customHeight="1" spans="1:4">
      <c r="A14" s="15">
        <v>10</v>
      </c>
      <c r="B14" s="16"/>
      <c r="C14" s="17">
        <v>80400</v>
      </c>
      <c r="D14" s="18" t="s">
        <v>293</v>
      </c>
    </row>
    <row r="15" s="3" customFormat="1" ht="28.05" customHeight="1" spans="1:4">
      <c r="A15" s="15">
        <v>11</v>
      </c>
      <c r="B15" s="16"/>
      <c r="C15" s="17">
        <v>12100</v>
      </c>
      <c r="D15" s="18" t="s">
        <v>294</v>
      </c>
    </row>
    <row r="16" s="3" customFormat="1" ht="28.05" customHeight="1" spans="1:4">
      <c r="A16" s="15">
        <v>12</v>
      </c>
      <c r="B16" s="16" t="s">
        <v>271</v>
      </c>
      <c r="C16" s="17">
        <v>290000</v>
      </c>
      <c r="D16" s="18" t="s">
        <v>295</v>
      </c>
    </row>
    <row r="17" s="3" customFormat="1" ht="28.05" customHeight="1" spans="1:4">
      <c r="A17" s="15">
        <v>13</v>
      </c>
      <c r="B17" s="16" t="s">
        <v>273</v>
      </c>
      <c r="C17" s="17">
        <v>2200</v>
      </c>
      <c r="D17" s="19" t="s">
        <v>296</v>
      </c>
    </row>
    <row r="18" ht="28.05" customHeight="1" spans="1:4">
      <c r="A18" s="15">
        <v>14</v>
      </c>
      <c r="B18" s="16"/>
      <c r="C18" s="17">
        <v>1000</v>
      </c>
      <c r="D18" s="19" t="s">
        <v>297</v>
      </c>
    </row>
    <row r="19" ht="28.05" customHeight="1" spans="1:4">
      <c r="A19" s="15">
        <v>15</v>
      </c>
      <c r="B19" s="16"/>
      <c r="C19" s="17">
        <v>950</v>
      </c>
      <c r="D19" s="19" t="s">
        <v>298</v>
      </c>
    </row>
    <row r="20" ht="28.05" customHeight="1" spans="1:4">
      <c r="A20" s="15">
        <v>16</v>
      </c>
      <c r="B20" s="16"/>
      <c r="C20" s="17">
        <v>5919</v>
      </c>
      <c r="D20" s="19" t="s">
        <v>299</v>
      </c>
    </row>
    <row r="21" ht="28.05" customHeight="1" spans="1:4">
      <c r="A21" s="15">
        <v>17</v>
      </c>
      <c r="B21" s="20" t="s">
        <v>273</v>
      </c>
      <c r="C21" s="17">
        <v>6805</v>
      </c>
      <c r="D21" s="19" t="s">
        <v>300</v>
      </c>
    </row>
    <row r="22" ht="28.05" customHeight="1" spans="1:4">
      <c r="A22" s="15">
        <v>18</v>
      </c>
      <c r="B22" s="21"/>
      <c r="C22" s="17">
        <v>1500</v>
      </c>
      <c r="D22" s="19" t="s">
        <v>301</v>
      </c>
    </row>
    <row r="23" ht="28.05" customHeight="1" spans="1:4">
      <c r="A23" s="15">
        <v>19</v>
      </c>
      <c r="B23" s="21"/>
      <c r="C23" s="17">
        <v>2000</v>
      </c>
      <c r="D23" s="19" t="s">
        <v>302</v>
      </c>
    </row>
    <row r="24" ht="28.05" customHeight="1" spans="1:4">
      <c r="A24" s="15">
        <v>20</v>
      </c>
      <c r="B24" s="21"/>
      <c r="C24" s="17">
        <v>1000</v>
      </c>
      <c r="D24" s="19" t="s">
        <v>303</v>
      </c>
    </row>
    <row r="25" ht="28.05" customHeight="1" spans="1:4">
      <c r="A25" s="15">
        <v>21</v>
      </c>
      <c r="B25" s="21"/>
      <c r="C25" s="17">
        <v>4967</v>
      </c>
      <c r="D25" s="19" t="s">
        <v>304</v>
      </c>
    </row>
    <row r="26" ht="28.05" customHeight="1" spans="1:4">
      <c r="A26" s="15">
        <v>22</v>
      </c>
      <c r="B26" s="21"/>
      <c r="C26" s="17">
        <v>500</v>
      </c>
      <c r="D26" s="19" t="s">
        <v>305</v>
      </c>
    </row>
    <row r="27" ht="28.05" customHeight="1" spans="1:4">
      <c r="A27" s="15">
        <v>23</v>
      </c>
      <c r="B27" s="21"/>
      <c r="C27" s="17">
        <v>1000</v>
      </c>
      <c r="D27" s="19" t="s">
        <v>306</v>
      </c>
    </row>
    <row r="28" ht="28.05" customHeight="1" spans="1:4">
      <c r="A28" s="15">
        <v>24</v>
      </c>
      <c r="B28" s="21"/>
      <c r="C28" s="17">
        <v>157</v>
      </c>
      <c r="D28" s="19" t="s">
        <v>307</v>
      </c>
    </row>
    <row r="29" ht="28.05" customHeight="1" spans="1:4">
      <c r="A29" s="15">
        <v>25</v>
      </c>
      <c r="B29" s="21"/>
      <c r="C29" s="17">
        <v>500</v>
      </c>
      <c r="D29" s="19" t="s">
        <v>308</v>
      </c>
    </row>
    <row r="30" ht="28.05" customHeight="1" spans="1:4">
      <c r="A30" s="15">
        <v>26</v>
      </c>
      <c r="B30" s="21"/>
      <c r="C30" s="17">
        <v>3000</v>
      </c>
      <c r="D30" s="19" t="s">
        <v>309</v>
      </c>
    </row>
    <row r="31" ht="28.05" customHeight="1" spans="1:4">
      <c r="A31" s="15">
        <v>27</v>
      </c>
      <c r="B31" s="22"/>
      <c r="C31" s="17">
        <v>600</v>
      </c>
      <c r="D31" s="19" t="s">
        <v>310</v>
      </c>
    </row>
    <row r="32" ht="28.05" customHeight="1" spans="1:4">
      <c r="A32" s="15">
        <v>28</v>
      </c>
      <c r="B32" s="20" t="s">
        <v>273</v>
      </c>
      <c r="C32" s="17">
        <v>500</v>
      </c>
      <c r="D32" s="19" t="s">
        <v>311</v>
      </c>
    </row>
    <row r="33" ht="28.05" customHeight="1" spans="1:4">
      <c r="A33" s="15">
        <v>29</v>
      </c>
      <c r="B33" s="21"/>
      <c r="C33" s="17">
        <v>450</v>
      </c>
      <c r="D33" s="19" t="s">
        <v>312</v>
      </c>
    </row>
    <row r="34" ht="28.05" customHeight="1" spans="1:4">
      <c r="A34" s="15">
        <v>30</v>
      </c>
      <c r="B34" s="21"/>
      <c r="C34" s="17">
        <v>500</v>
      </c>
      <c r="D34" s="19" t="s">
        <v>313</v>
      </c>
    </row>
    <row r="35" ht="28.05" customHeight="1" spans="1:4">
      <c r="A35" s="15">
        <v>31</v>
      </c>
      <c r="B35" s="21"/>
      <c r="C35" s="17">
        <v>900</v>
      </c>
      <c r="D35" s="19" t="s">
        <v>314</v>
      </c>
    </row>
    <row r="36" ht="28.05" customHeight="1" spans="1:4">
      <c r="A36" s="15">
        <v>32</v>
      </c>
      <c r="B36" s="21"/>
      <c r="C36" s="17">
        <v>4652</v>
      </c>
      <c r="D36" s="19" t="s">
        <v>315</v>
      </c>
    </row>
    <row r="37" ht="28.05" customHeight="1" spans="1:4">
      <c r="A37" s="15">
        <v>33</v>
      </c>
      <c r="B37" s="22"/>
      <c r="C37" s="17">
        <v>900</v>
      </c>
      <c r="D37" s="19" t="s">
        <v>316</v>
      </c>
    </row>
    <row r="38" ht="28.05" customHeight="1" spans="1:4">
      <c r="A38" s="15">
        <v>34</v>
      </c>
      <c r="B38" s="23" t="s">
        <v>275</v>
      </c>
      <c r="C38" s="17">
        <v>39000</v>
      </c>
      <c r="D38" s="19" t="s">
        <v>317</v>
      </c>
    </row>
    <row r="39" ht="28.05" customHeight="1" spans="1:4">
      <c r="A39" s="15">
        <v>35</v>
      </c>
      <c r="B39" s="23"/>
      <c r="C39" s="17">
        <v>400000</v>
      </c>
      <c r="D39" s="19" t="s">
        <v>318</v>
      </c>
    </row>
    <row r="40" ht="28.05" customHeight="1" spans="1:4">
      <c r="A40" s="15">
        <v>36</v>
      </c>
      <c r="B40" s="23"/>
      <c r="C40" s="17">
        <v>40000</v>
      </c>
      <c r="D40" s="19" t="s">
        <v>319</v>
      </c>
    </row>
    <row r="41" ht="28.05" customHeight="1" spans="1:4">
      <c r="A41" s="15">
        <v>37</v>
      </c>
      <c r="B41" s="23"/>
      <c r="C41" s="17">
        <v>40000</v>
      </c>
      <c r="D41" s="19" t="s">
        <v>320</v>
      </c>
    </row>
    <row r="42" ht="28.05" customHeight="1" spans="1:4">
      <c r="A42" s="15">
        <v>38</v>
      </c>
      <c r="B42" s="23"/>
      <c r="C42" s="17">
        <v>20000</v>
      </c>
      <c r="D42" s="19" t="s">
        <v>321</v>
      </c>
    </row>
    <row r="43" ht="28.05" customHeight="1" spans="1:4">
      <c r="A43" s="15">
        <v>39</v>
      </c>
      <c r="B43" s="16" t="s">
        <v>277</v>
      </c>
      <c r="C43" s="17">
        <v>56000</v>
      </c>
      <c r="D43" s="19" t="s">
        <v>322</v>
      </c>
    </row>
    <row r="44" ht="28.05" customHeight="1" spans="1:4">
      <c r="A44" s="15">
        <v>40</v>
      </c>
      <c r="B44" s="16"/>
      <c r="C44" s="17">
        <v>5000</v>
      </c>
      <c r="D44" s="19" t="s">
        <v>323</v>
      </c>
    </row>
  </sheetData>
  <sheetProtection formatCells="0" insertHyperlinks="0" autoFilter="0"/>
  <mergeCells count="8">
    <mergeCell ref="A1:D1"/>
    <mergeCell ref="B6:B8"/>
    <mergeCell ref="B9:B15"/>
    <mergeCell ref="B17:B20"/>
    <mergeCell ref="B21:B31"/>
    <mergeCell ref="B32:B37"/>
    <mergeCell ref="B38:B42"/>
    <mergeCell ref="B43:B44"/>
  </mergeCells>
  <printOptions horizontalCentered="1"/>
  <pageMargins left="0.354166666666667" right="0.354166666666667" top="0.786805555555556" bottom="0.590277777777778" header="0.511805555555556" footer="0.511805555555556"/>
  <pageSetup paperSize="9" scale="85" firstPageNumber="11" orientation="portrait"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6</vt:i4>
      </vt:variant>
    </vt:vector>
  </HeadingPairs>
  <TitlesOfParts>
    <vt:vector size="6" baseType="lpstr">
      <vt:lpstr>封面</vt:lpstr>
      <vt:lpstr>一般公共财政预算调整表</vt:lpstr>
      <vt:lpstr>政府性基金预算调整表</vt:lpstr>
      <vt:lpstr>项目安排明细 </vt:lpstr>
      <vt:lpstr>再融资债券偿债明细</vt:lpstr>
      <vt:lpstr>再融资债券对应项目安排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user</cp:lastModifiedBy>
  <dcterms:created xsi:type="dcterms:W3CDTF">2016-06-17T09:02:00Z</dcterms:created>
  <dcterms:modified xsi:type="dcterms:W3CDTF">2023-09-01T16:31:56Z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2052-11.8.2.11961</vt:lpwstr>
  </property>
  <property fmtid="{D5CDD505-2E9C-101B-9397-08002B2CF9AE}" pid="3" name="ICV">
    <vt:lpwstr>04B9B9CBFF37E9CB7CA1F164461260A8</vt:lpwstr>
  </property>
</Properties>
</file>