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60" windowWidth="7608" windowHeight="5088" activeTab="3"/>
  </bookViews>
  <sheets>
    <sheet name="2022年全区收入" sheetId="1" r:id="rId1"/>
    <sheet name="2022年全区支出" sheetId="2" r:id="rId2"/>
    <sheet name="2022年区本级收入" sheetId="3" r:id="rId3"/>
    <sheet name="2022年区本级支出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_xlnm.Database">'[3]2月'!$A$7:$F$28</definedName>
    <definedName name="database2" localSheetId="3">#REF!</definedName>
    <definedName name="database2">#REF!</definedName>
    <definedName name="database3" localSheetId="3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[4]P1012001!$A$6:$E$117</definedName>
    <definedName name="gxxe20032">[5]P1012001!$A$6:$E$117</definedName>
    <definedName name="hhhh" localSheetId="3">#REF!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 localSheetId="3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 localSheetId="3">'2022年区本级支出'!$4:$4</definedName>
    <definedName name="_xlnm.Print_Titles" localSheetId="1">'2022年全区支出'!$3:$3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 localSheetId="3">#REF!</definedName>
    <definedName name="大中型水库">#REF!</definedName>
    <definedName name="地区名称" localSheetId="3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E6" i="4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50"/>
  <c r="E51"/>
  <c r="E52"/>
  <c r="E53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6"/>
  <c r="E98"/>
  <c r="E99"/>
  <c r="E100"/>
  <c r="E101"/>
  <c r="E102"/>
  <c r="E103"/>
  <c r="E104"/>
  <c r="E105"/>
  <c r="E106"/>
  <c r="E107"/>
  <c r="E108"/>
  <c r="E109"/>
  <c r="E110"/>
  <c r="E112"/>
  <c r="E113"/>
  <c r="E114"/>
  <c r="E115"/>
  <c r="E116"/>
  <c r="E117"/>
  <c r="E118"/>
  <c r="E119"/>
  <c r="E120"/>
  <c r="E121"/>
  <c r="E122"/>
  <c r="E123"/>
  <c r="E124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40"/>
  <c r="E242"/>
  <c r="E243"/>
  <c r="E244"/>
  <c r="E245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7"/>
  <c r="E298"/>
  <c r="E299"/>
  <c r="E300"/>
  <c r="E301"/>
  <c r="E302"/>
  <c r="E303"/>
  <c r="E304"/>
  <c r="E305"/>
  <c r="E306"/>
  <c r="E307"/>
  <c r="E308"/>
  <c r="E309"/>
  <c r="E310"/>
  <c r="E311"/>
  <c r="E312"/>
  <c r="E315"/>
  <c r="E316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1"/>
  <c r="E382"/>
  <c r="E383"/>
  <c r="E384"/>
  <c r="E385"/>
  <c r="E386"/>
  <c r="E387"/>
  <c r="E388"/>
  <c r="E389"/>
  <c r="E390"/>
  <c r="E391"/>
  <c r="E392"/>
  <c r="E393"/>
  <c r="E394"/>
  <c r="E396"/>
  <c r="E399"/>
  <c r="E400"/>
  <c r="E401"/>
  <c r="E402"/>
  <c r="E403"/>
  <c r="E404"/>
  <c r="E405"/>
  <c r="E406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3"/>
  <c r="E434"/>
  <c r="E436"/>
  <c r="E437"/>
  <c r="E438"/>
  <c r="E439"/>
  <c r="E440"/>
  <c r="E441"/>
  <c r="E442"/>
  <c r="E443"/>
  <c r="E444"/>
  <c r="E445"/>
  <c r="E446"/>
  <c r="E447"/>
  <c r="E448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2"/>
  <c r="E484"/>
  <c r="E485"/>
  <c r="E486"/>
  <c r="E490"/>
  <c r="E5"/>
  <c r="E6" i="3"/>
  <c r="E7"/>
  <c r="E8"/>
  <c r="E9"/>
  <c r="E10"/>
  <c r="E11"/>
  <c r="E12"/>
  <c r="E13"/>
  <c r="E14"/>
  <c r="E16"/>
  <c r="E18"/>
  <c r="E20"/>
  <c r="E21"/>
  <c r="E22"/>
  <c r="E23"/>
  <c r="E24"/>
  <c r="E26"/>
  <c r="E5"/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4"/>
  <c r="E25"/>
  <c r="E27"/>
  <c r="E29"/>
  <c r="E30"/>
  <c r="E35"/>
  <c r="E4"/>
  <c r="E6" i="1"/>
  <c r="E7"/>
  <c r="E8"/>
  <c r="E9"/>
  <c r="E10"/>
  <c r="E11"/>
  <c r="E12"/>
  <c r="E13"/>
  <c r="E14"/>
  <c r="E16"/>
  <c r="E18"/>
  <c r="E20"/>
  <c r="E21"/>
  <c r="E22"/>
  <c r="E23"/>
  <c r="E24"/>
  <c r="E26"/>
  <c r="E5"/>
  <c r="H28" i="4"/>
  <c r="H26" i="2"/>
  <c r="J25"/>
  <c r="I25"/>
  <c r="H25" s="1"/>
  <c r="J24"/>
  <c r="H24" s="1"/>
  <c r="J23"/>
  <c r="I23"/>
  <c r="H23" s="1"/>
  <c r="J22"/>
  <c r="I22"/>
  <c r="H22" s="1"/>
  <c r="J21"/>
  <c r="I21"/>
  <c r="H21" s="1"/>
  <c r="J20"/>
  <c r="H20" s="1"/>
  <c r="J19"/>
  <c r="I19"/>
  <c r="H19" s="1"/>
  <c r="J18"/>
  <c r="H18" s="1"/>
  <c r="J17"/>
  <c r="H17" s="1"/>
  <c r="J16"/>
  <c r="H16"/>
  <c r="J15"/>
  <c r="H15"/>
  <c r="J14"/>
  <c r="H14" s="1"/>
  <c r="J13"/>
  <c r="H13" s="1"/>
  <c r="J12"/>
  <c r="H12" s="1"/>
  <c r="K11"/>
  <c r="K27" s="1"/>
  <c r="J10"/>
  <c r="I10"/>
  <c r="H10" s="1"/>
  <c r="J9"/>
  <c r="H9" s="1"/>
  <c r="J8"/>
  <c r="H8"/>
  <c r="J7"/>
  <c r="H7" s="1"/>
  <c r="J6"/>
  <c r="I6"/>
  <c r="J5"/>
  <c r="I5"/>
  <c r="H5" s="1"/>
  <c r="J4"/>
  <c r="H4"/>
  <c r="H6" l="1"/>
  <c r="J11"/>
  <c r="H11" s="1"/>
  <c r="I27"/>
  <c r="J27" l="1"/>
  <c r="H27"/>
</calcChain>
</file>

<file path=xl/sharedStrings.xml><?xml version="1.0" encoding="utf-8"?>
<sst xmlns="http://schemas.openxmlformats.org/spreadsheetml/2006/main" count="601" uniqueCount="451">
  <si>
    <t>浦东新区2022年一般公共预算收入执行情况表</t>
  </si>
  <si>
    <t>单位：亿元</t>
  </si>
  <si>
    <t>项    目</t>
    <phoneticPr fontId="6" type="noConversion"/>
  </si>
  <si>
    <t>年初预算数</t>
  </si>
  <si>
    <t>经区人大批准的调整后预算数</t>
  </si>
  <si>
    <t>增值税</t>
  </si>
  <si>
    <t>企业所得税</t>
  </si>
  <si>
    <t>个人所得税</t>
  </si>
  <si>
    <t>土地增值税</t>
  </si>
  <si>
    <t>契  税</t>
  </si>
  <si>
    <t>其他各税①</t>
  </si>
  <si>
    <t>专项收入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</si>
  <si>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</si>
  <si>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</si>
  <si>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</si>
  <si>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</si>
  <si>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其他收入②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</si>
  <si>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</si>
  <si>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</si>
  <si>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</si>
  <si>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</si>
  <si>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</si>
  <si>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</si>
  <si>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</si>
  <si>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
    ② 其他收入主要包括行政事业性收费收入、国有资源（资产）有偿使用收入等。</t>
  </si>
  <si>
    <t>浦东新区2022年一般公共预算支出执行情况表</t>
  </si>
  <si>
    <t>调整预算</t>
  </si>
  <si>
    <t>区级</t>
  </si>
  <si>
    <t>镇级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</si>
  <si>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</si>
  <si>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</si>
  <si>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</si>
  <si>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</si>
  <si>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</si>
  <si>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</si>
  <si>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</si>
  <si>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</si>
  <si>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</si>
  <si>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</si>
  <si>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</si>
  <si>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</si>
  <si>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</si>
  <si>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</si>
  <si>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</si>
  <si>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</si>
  <si>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</si>
  <si>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</si>
  <si>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</si>
  <si>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</si>
  <si>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</si>
  <si>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</si>
  <si>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</si>
  <si>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</si>
  <si>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</si>
  <si>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</si>
  <si>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</si>
  <si>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</si>
  <si>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浦东新区2022年区本级一般公共预算收入执行情况表</t>
  </si>
  <si>
    <t>项    目</t>
    <phoneticPr fontId="6" type="noConversion"/>
  </si>
  <si>
    <t>注：① 其他各税主要包括城市维护建设税、房产税、耕地占用税、城镇土地使用税、印花税、车船税、环境保护税。</t>
  </si>
  <si>
    <t xml:space="preserve">    ② 其他收入主要包括行政事业性收费收入、国有资源（资产）有偿使用收入等。</t>
  </si>
  <si>
    <t>区对镇税收返还和转移支付支出等</t>
  </si>
  <si>
    <t>项目</t>
  </si>
  <si>
    <t>执行数</t>
  </si>
  <si>
    <t>执行数为调整后预算数的%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</si>
  <si>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</si>
  <si>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</si>
  <si>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</si>
  <si>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</si>
  <si>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</si>
  <si>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</si>
  <si>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</si>
  <si>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</si>
  <si>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</si>
  <si>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</si>
  <si>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</si>
  <si>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</si>
  <si>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</si>
  <si>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</si>
  <si>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</si>
  <si>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 xml:space="preserve">        经济体制改革研究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</si>
  <si>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</si>
  <si>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</si>
  <si>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</si>
  <si>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</si>
  <si>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统计管理</t>
  </si>
  <si>
    <t xml:space="preserve">        其他统计信息事务支出</t>
  </si>
  <si>
    <t xml:space="preserve">      财政事务</t>
  </si>
  <si>
    <t xml:space="preserve">        信息化建设</t>
  </si>
  <si>
    <t xml:space="preserve">        其他财政事务支出</t>
  </si>
  <si>
    <t xml:space="preserve">      税收事务</t>
  </si>
  <si>
    <t xml:space="preserve">        税收业务</t>
  </si>
  <si>
    <t xml:space="preserve">        其他税收事务支出</t>
  </si>
  <si>
    <t xml:space="preserve">      审计事务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</si>
  <si>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</si>
  <si>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</si>
  <si>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</si>
  <si>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</si>
  <si>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 xml:space="preserve">      知识产权事务</t>
  </si>
  <si>
    <t xml:space="preserve">        其他知识产权事务支出</t>
  </si>
  <si>
    <t xml:space="preserve">      民族事务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</si>
  <si>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</si>
  <si>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</si>
  <si>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</si>
  <si>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</si>
  <si>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</si>
  <si>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</si>
  <si>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</si>
  <si>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</si>
  <si>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 xml:space="preserve">        其他组织事务支出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</si>
  <si>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</si>
  <si>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</si>
  <si>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</si>
  <si>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</si>
  <si>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 xml:space="preserve">        华侨事务</t>
  </si>
  <si>
    <t xml:space="preserve">      其他共产党事务支出</t>
  </si>
  <si>
    <t xml:space="preserve">      市场监督管理事务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</si>
  <si>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</si>
  <si>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</si>
  <si>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</si>
  <si>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</si>
  <si>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</si>
  <si>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</si>
  <si>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</si>
  <si>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</si>
  <si>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</si>
  <si>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</si>
  <si>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 xml:space="preserve">        其他一般公共服务支出</t>
  </si>
  <si>
    <t>其中：国防动员</t>
  </si>
  <si>
    <t xml:space="preserve">        兵役征集</t>
  </si>
  <si>
    <t xml:space="preserve">        经济动员</t>
  </si>
  <si>
    <t xml:space="preserve">        人民防空</t>
  </si>
  <si>
    <t xml:space="preserve">        民兵</t>
  </si>
  <si>
    <t xml:space="preserve">        其他国防动员支出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</si>
  <si>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</si>
  <si>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</si>
  <si>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</si>
  <si>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</si>
  <si>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</si>
  <si>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 xml:space="preserve">        基层司法业务</t>
  </si>
  <si>
    <t xml:space="preserve">        普法宣传</t>
  </si>
  <si>
    <t xml:space="preserve">        律师管理</t>
  </si>
  <si>
    <t xml:space="preserve">        公共法律服务</t>
  </si>
  <si>
    <t xml:space="preserve">        其他司法支出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</si>
  <si>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</si>
  <si>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</si>
  <si>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</si>
  <si>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</si>
  <si>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</si>
  <si>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</si>
  <si>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</si>
  <si>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</si>
  <si>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</si>
  <si>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</si>
  <si>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</si>
  <si>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</si>
  <si>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</si>
  <si>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</si>
  <si>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</si>
  <si>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</si>
  <si>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</si>
  <si>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</si>
  <si>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</si>
  <si>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</si>
  <si>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</si>
  <si>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</si>
  <si>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</si>
  <si>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</si>
  <si>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</si>
  <si>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</si>
  <si>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</si>
  <si>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</si>
  <si>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</si>
  <si>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</si>
  <si>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</si>
  <si>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</si>
  <si>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</si>
  <si>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</si>
  <si>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</si>
  <si>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</si>
  <si>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</si>
  <si>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</si>
  <si>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</si>
  <si>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</si>
  <si>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</si>
  <si>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</si>
  <si>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</si>
  <si>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</si>
  <si>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</si>
  <si>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</si>
  <si>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</si>
  <si>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</si>
  <si>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</si>
  <si>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</si>
  <si>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</si>
  <si>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</si>
  <si>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</si>
  <si>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</si>
  <si>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</si>
  <si>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 xml:space="preserve">        宣传文化发展专项支出</t>
  </si>
  <si>
    <t xml:space="preserve">        其他文化旅游体育与传媒支出</t>
  </si>
  <si>
    <t>其中：人力资源和社会保障管理事务</t>
  </si>
  <si>
    <t xml:space="preserve">        综合业务管理</t>
  </si>
  <si>
    <t xml:space="preserve">        劳动保障监察</t>
  </si>
  <si>
    <t xml:space="preserve">        就业管理事务</t>
  </si>
  <si>
    <t xml:space="preserve">        劳动关系和维权</t>
  </si>
  <si>
    <t xml:space="preserve">        引进人才费用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</si>
  <si>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</si>
  <si>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</si>
  <si>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</si>
  <si>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</si>
  <si>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</si>
  <si>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</si>
  <si>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</si>
  <si>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</si>
  <si>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</si>
  <si>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</si>
  <si>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</si>
  <si>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</si>
  <si>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</si>
  <si>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社会保险补贴</t>
  </si>
  <si>
    <t xml:space="preserve">        公益性岗位补贴</t>
  </si>
  <si>
    <t xml:space="preserve">        其他就业补助支出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</si>
  <si>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</si>
  <si>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</si>
  <si>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</si>
  <si>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</si>
  <si>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</si>
  <si>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烈士纪念设施管理维护</t>
  </si>
  <si>
    <t xml:space="preserve">        其他优抚支出</t>
  </si>
  <si>
    <t xml:space="preserve">      退役安置</t>
  </si>
  <si>
    <t xml:space="preserve">        退役士兵安置</t>
  </si>
  <si>
    <t xml:space="preserve">        军队移交政府的离退休人员安置</t>
  </si>
  <si>
    <t xml:space="preserve">        军队移交政府离退休干部管理机构</t>
  </si>
  <si>
    <t xml:space="preserve">        军队转业干部安置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</si>
  <si>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</si>
  <si>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</si>
  <si>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</si>
  <si>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</si>
  <si>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</si>
  <si>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</si>
  <si>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</si>
  <si>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</si>
  <si>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</si>
  <si>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</si>
  <si>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</si>
  <si>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</si>
  <si>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</si>
  <si>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</si>
  <si>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</si>
  <si>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</si>
  <si>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</si>
  <si>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</si>
  <si>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</si>
  <si>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</si>
  <si>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</si>
  <si>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</si>
  <si>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</si>
  <si>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</si>
  <si>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</si>
  <si>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</si>
  <si>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</si>
  <si>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</si>
  <si>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</si>
  <si>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</si>
  <si>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</si>
  <si>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</si>
  <si>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</si>
  <si>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</si>
  <si>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</si>
  <si>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</si>
  <si>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</si>
  <si>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</si>
  <si>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</si>
  <si>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</si>
  <si>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</si>
  <si>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</si>
  <si>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</si>
  <si>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</si>
  <si>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</si>
  <si>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 xml:space="preserve">        其他公立医院支出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</si>
  <si>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</si>
  <si>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</si>
  <si>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</si>
  <si>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</si>
  <si>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</si>
  <si>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</si>
  <si>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</si>
  <si>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</si>
  <si>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</si>
  <si>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</si>
  <si>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>　　    基本公共卫生服务</t>
  </si>
  <si>
    <t xml:space="preserve">        重大公共卫生专项</t>
  </si>
  <si>
    <t xml:space="preserve">        突发公共卫生事件应急处理</t>
  </si>
  <si>
    <t xml:space="preserve">        其他公共卫生支出</t>
  </si>
  <si>
    <t xml:space="preserve">      中医药</t>
  </si>
  <si>
    <t xml:space="preserve">        中医（民族医）药专项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</si>
  <si>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</si>
  <si>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</si>
  <si>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</si>
  <si>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</si>
  <si>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</si>
  <si>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</si>
  <si>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  其他行政事业单位医疗支出</t>
  </si>
  <si>
    <t xml:space="preserve">      财政对基本医疗保险基金的补助</t>
  </si>
  <si>
    <t xml:space="preserve">        财政对城乡居民基本医疗保险基金的补助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</si>
  <si>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</si>
  <si>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</si>
  <si>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</si>
  <si>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</si>
  <si>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</si>
  <si>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其他卫生健康支出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</si>
  <si>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</si>
  <si>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</si>
  <si>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</si>
  <si>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能源节约利用</t>
  </si>
  <si>
    <t xml:space="preserve">        能源节约利用</t>
  </si>
  <si>
    <t xml:space="preserve">      污染减排</t>
  </si>
  <si>
    <t xml:space="preserve">        生态环境监测与信息</t>
  </si>
  <si>
    <t xml:space="preserve">        生态环境执法监察</t>
  </si>
  <si>
    <t xml:space="preserve">        减排专项支出</t>
  </si>
  <si>
    <t xml:space="preserve">      其他节能环保支出</t>
  </si>
  <si>
    <t xml:space="preserve">        其他节能环保支出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</si>
  <si>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</si>
  <si>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</si>
  <si>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</si>
  <si>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</si>
  <si>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</si>
  <si>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</si>
  <si>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</si>
  <si>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</si>
  <si>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</si>
  <si>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</si>
  <si>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</si>
  <si>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</si>
  <si>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</si>
  <si>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</si>
  <si>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</si>
  <si>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</si>
  <si>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</si>
  <si>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</si>
  <si>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</si>
  <si>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</si>
  <si>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</si>
  <si>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>　    　统计监测与信息服务</t>
  </si>
  <si>
    <t xml:space="preserve">        行业业务管理</t>
  </si>
  <si>
    <t xml:space="preserve">        稳定农民收入补贴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</si>
  <si>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</si>
  <si>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</si>
  <si>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</si>
  <si>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渔业发展</t>
  </si>
  <si>
    <t xml:space="preserve">        农田建设</t>
  </si>
  <si>
    <t xml:space="preserve">        其他农业农村支出</t>
  </si>
  <si>
    <t xml:space="preserve">      林业和草原</t>
  </si>
  <si>
    <t xml:space="preserve">        事业机构</t>
  </si>
  <si>
    <t xml:space="preserve">        湿地保护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</si>
  <si>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</si>
  <si>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</si>
  <si>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</si>
  <si>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</si>
  <si>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</si>
  <si>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</si>
  <si>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</si>
  <si>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</si>
  <si>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</si>
  <si>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 xml:space="preserve">        其他水利支出</t>
  </si>
  <si>
    <t xml:space="preserve">      农村综合改革</t>
  </si>
  <si>
    <t xml:space="preserve">        农村综合改革示范试点补助</t>
  </si>
  <si>
    <t xml:space="preserve">      普惠金融发展支出</t>
  </si>
  <si>
    <t xml:space="preserve">        农业保险保费补贴</t>
  </si>
  <si>
    <t xml:space="preserve">      其他农林水支出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</si>
  <si>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</si>
  <si>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</si>
  <si>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</si>
  <si>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</si>
  <si>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</si>
  <si>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</si>
  <si>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</si>
  <si>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</si>
  <si>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</si>
  <si>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其中：建筑业</t>
  </si>
  <si>
    <t xml:space="preserve">        其他建筑业支出</t>
  </si>
  <si>
    <t xml:space="preserve">      工业和信息产业监管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</si>
  <si>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</si>
  <si>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</si>
  <si>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</si>
  <si>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</si>
  <si>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减免房租</t>
  </si>
  <si>
    <t xml:space="preserve">        其他支持中小企业发展和管理支出</t>
  </si>
  <si>
    <t xml:space="preserve">      其他资源勘探工业信息等支出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</si>
  <si>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</si>
  <si>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</si>
  <si>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</si>
  <si>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</si>
  <si>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 xml:space="preserve">        金融部门其他行政支出</t>
  </si>
  <si>
    <t xml:space="preserve">      金融发展支出</t>
  </si>
  <si>
    <t xml:space="preserve">        其他金融发展支出</t>
  </si>
  <si>
    <t xml:space="preserve">      其他金融支出</t>
  </si>
  <si>
    <t xml:space="preserve">        其他金融支出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</si>
  <si>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</si>
  <si>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</si>
  <si>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</si>
  <si>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</si>
  <si>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</si>
  <si>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 xml:space="preserve">        棚户区改造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</si>
  <si>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</si>
  <si>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</si>
  <si>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</si>
  <si>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</si>
  <si>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</si>
  <si>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</si>
  <si>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</si>
  <si>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>其中：粮油物资事务</t>
  </si>
  <si>
    <t xml:space="preserve">        粮食风险基金</t>
  </si>
  <si>
    <t xml:space="preserve">        其他粮油物资事务支出</t>
  </si>
  <si>
    <t>其中：应急管理事务</t>
  </si>
  <si>
    <t xml:space="preserve">        灾害风险防治</t>
  </si>
  <si>
    <t xml:space="preserve">        安全监管</t>
  </si>
  <si>
    <t xml:space="preserve">        应急管理</t>
  </si>
  <si>
    <t xml:space="preserve">      消防事务</t>
  </si>
  <si>
    <t xml:space="preserve">        消防应急救援</t>
  </si>
  <si>
    <t>其中：其他支出</t>
  </si>
  <si>
    <t xml:space="preserve">        其他支出</t>
  </si>
  <si>
    <t>其中：地方政府一般债务付息支出</t>
  </si>
  <si>
    <t xml:space="preserve">        地方政府一般债券付息支出</t>
  </si>
  <si>
    <t xml:space="preserve">        博物馆</t>
  </si>
  <si>
    <t xml:space="preserve">        农村危房改造</t>
  </si>
  <si>
    <t>执行数</t>
    <phoneticPr fontId="2" type="noConversion"/>
  </si>
  <si>
    <t>执行数为调整后预算数的%</t>
    <phoneticPr fontId="2" type="noConversion"/>
  </si>
  <si>
    <t>执行数为调整后预算数的%</t>
    <phoneticPr fontId="2" type="noConversion"/>
  </si>
  <si>
    <t>执行数</t>
    <phoneticPr fontId="12" type="noConversion"/>
  </si>
  <si>
    <t>执行数为调整后预算数的%</t>
    <phoneticPr fontId="12" type="noConversion"/>
  </si>
  <si>
    <t>经区人大批准的调整后预算数</t>
    <phoneticPr fontId="12" type="noConversion"/>
  </si>
  <si>
    <t>浦东新区2022年区本级一般公共预算支出执行情况表</t>
    <phoneticPr fontId="12" type="noConversion"/>
  </si>
  <si>
    <t>14.5倍</t>
    <phoneticPr fontId="12" type="noConversion"/>
  </si>
  <si>
    <t>3.4倍</t>
    <phoneticPr fontId="12" type="noConversion"/>
  </si>
  <si>
    <t>2.5倍</t>
    <phoneticPr fontId="12" type="noConversion"/>
  </si>
  <si>
    <t>4.9倍</t>
    <phoneticPr fontId="12" type="noConversion"/>
  </si>
  <si>
    <t>2.0倍</t>
    <phoneticPr fontId="12" type="noConversion"/>
  </si>
  <si>
    <t>9.3倍</t>
    <phoneticPr fontId="12" type="noConversion"/>
  </si>
  <si>
    <t>2.7倍</t>
    <phoneticPr fontId="12" type="noConversion"/>
  </si>
  <si>
    <t>2.2倍</t>
    <phoneticPr fontId="12" type="noConversion"/>
  </si>
  <si>
    <t>2.4倍</t>
    <phoneticPr fontId="12" type="noConversion"/>
  </si>
  <si>
    <t>3.2倍</t>
    <phoneticPr fontId="12" type="noConversion"/>
  </si>
  <si>
    <t xml:space="preserve">    ③ 本表中执行数与调整后预算数相比增减变动较大的收入项目，其增减原因详见《关于浦东新区2022年区本级一般公共预算执行情况的说明》。</t>
    <phoneticPr fontId="12" type="noConversion"/>
  </si>
  <si>
    <t>注：本表中执行数与调整后预算数相比增减变动较大的支出项目，其增减原因详见《关于浦东新区2022年区本级一般公共预算执行情况的说明》。</t>
    <phoneticPr fontId="12" type="noConversion"/>
  </si>
  <si>
    <t>2.1倍</t>
    <phoneticPr fontId="12" type="noConversion"/>
  </si>
  <si>
    <t>4.0倍</t>
    <phoneticPr fontId="12" type="noConversion"/>
  </si>
  <si>
    <t>2.3倍</t>
    <phoneticPr fontId="12" type="noConversion"/>
  </si>
  <si>
    <t>4.2倍</t>
    <phoneticPr fontId="12" type="noConversion"/>
  </si>
  <si>
    <t>2.9倍</t>
    <phoneticPr fontId="12" type="noConversion"/>
  </si>
</sst>
</file>

<file path=xl/styles.xml><?xml version="1.0" encoding="utf-8"?>
<styleSheet xmlns="http://schemas.openxmlformats.org/spreadsheetml/2006/main">
  <numFmts count="32"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_ "/>
    <numFmt numFmtId="177" formatCode="#,##0.00_ "/>
    <numFmt numFmtId="178" formatCode="0.0_ "/>
    <numFmt numFmtId="179" formatCode="0.00_ "/>
    <numFmt numFmtId="180" formatCode="0.0000000_ "/>
    <numFmt numFmtId="181" formatCode="0.00000_ "/>
    <numFmt numFmtId="182" formatCode="0_ "/>
    <numFmt numFmtId="183" formatCode="0.000000_ "/>
    <numFmt numFmtId="184" formatCode="0.0_);[Red]\(0.0\)"/>
    <numFmt numFmtId="185" formatCode="0.00_);[Red]\(0.00\)"/>
    <numFmt numFmtId="186" formatCode="0.0000000_);[Red]\(0.0000000\)"/>
    <numFmt numFmtId="187" formatCode="0.0000000000_);[Red]\(0.0000000000\)"/>
    <numFmt numFmtId="188" formatCode="0.0000000000_ "/>
    <numFmt numFmtId="189" formatCode="#,##0;\-#,##0;&quot;-&quot;"/>
    <numFmt numFmtId="190" formatCode="#,##0;\(#,##0\)"/>
    <numFmt numFmtId="191" formatCode="_(* #,##0.00_);_(* \(#,##0.00\);_(* &quot;-&quot;??_);_(@_)"/>
    <numFmt numFmtId="192" formatCode="_-&quot;$&quot;* #,##0_-;\-&quot;$&quot;* #,##0_-;_-&quot;$&quot;* &quot;-&quot;_-;_-@_-"/>
    <numFmt numFmtId="193" formatCode="_(&quot;$&quot;* #,##0.00_);_(&quot;$&quot;* \(#,##0.00\);_(&quot;$&quot;* &quot;-&quot;??_);_(@_)"/>
    <numFmt numFmtId="194" formatCode="\$#,##0.00;\(\$#,##0.00\)"/>
    <numFmt numFmtId="195" formatCode="\$#,##0;\(\$#,##0\)"/>
    <numFmt numFmtId="196" formatCode="yyyy&quot;年&quot;m&quot;月&quot;d&quot;日&quot;;@"/>
    <numFmt numFmtId="197" formatCode="_-* #,##0_$_-;\-* #,##0_$_-;_-* &quot;-&quot;_$_-;_-@_-"/>
    <numFmt numFmtId="198" formatCode="_-* #,##0.00_$_-;\-* #,##0.00_$_-;_-* &quot;-&quot;??_$_-;_-@_-"/>
    <numFmt numFmtId="199" formatCode="_-* #,##0&quot;$&quot;_-;\-* #,##0&quot;$&quot;_-;_-* &quot;-&quot;&quot;$&quot;_-;_-@_-"/>
    <numFmt numFmtId="200" formatCode="_-* #,##0.00&quot;$&quot;_-;\-* #,##0.00&quot;$&quot;_-;_-* &quot;-&quot;??&quot;$&quot;_-;_-@_-"/>
    <numFmt numFmtId="201" formatCode="0;_琀"/>
    <numFmt numFmtId="202" formatCode="0.0"/>
    <numFmt numFmtId="203" formatCode="0.000_ "/>
    <numFmt numFmtId="204" formatCode="0.0000_ "/>
  </numFmts>
  <fonts count="64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0"/>
      <name val="楷体_GB2312"/>
      <family val="3"/>
      <charset val="134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仿宋_GB2312"/>
      <family val="3"/>
      <charset val="134"/>
    </font>
    <font>
      <sz val="12"/>
      <color indexed="8"/>
      <name val="仿宋_GB2312"/>
      <family val="3"/>
      <charset val="134"/>
    </font>
    <font>
      <b/>
      <sz val="20"/>
      <color indexed="8"/>
      <name val="宋体"/>
      <family val="3"/>
      <charset val="134"/>
    </font>
    <font>
      <sz val="20"/>
      <color theme="1"/>
      <name val="宋体"/>
      <family val="3"/>
      <charset val="134"/>
    </font>
    <font>
      <sz val="12"/>
      <name val="Times New Roman"/>
      <family val="1"/>
    </font>
    <font>
      <sz val="12"/>
      <name val="Arial"/>
      <family val="2"/>
    </font>
    <font>
      <sz val="10"/>
      <name val="Helv"/>
      <family val="2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Arial"/>
      <family val="2"/>
    </font>
    <font>
      <b/>
      <sz val="12"/>
      <name val="宋体"/>
      <family val="3"/>
      <charset val="134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方正舒体"/>
      <family val="3"/>
      <charset val="134"/>
    </font>
    <font>
      <sz val="11"/>
      <color indexed="20"/>
      <name val="Tahoma"/>
      <family val="2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0"/>
      <color indexed="64"/>
      <name val="Arial"/>
      <family val="2"/>
    </font>
    <font>
      <sz val="9"/>
      <color indexed="8"/>
      <name val="宋体"/>
      <family val="3"/>
      <charset val="134"/>
    </font>
    <font>
      <sz val="11"/>
      <color rgb="FF000000"/>
      <name val="等线"/>
      <charset val="134"/>
    </font>
    <font>
      <u/>
      <sz val="12"/>
      <color indexed="18"/>
      <name val="宋体"/>
      <family val="3"/>
      <charset val="134"/>
    </font>
    <font>
      <sz val="12"/>
      <name val="官帕眉"/>
      <family val="2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方正舒体"/>
      <family val="3"/>
      <charset val="134"/>
    </font>
    <font>
      <sz val="11"/>
      <color indexed="17"/>
      <name val="Tahoma"/>
      <family val="2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0"/>
      <color indexed="64"/>
      <name val="Arial"/>
      <family val="2"/>
    </font>
    <font>
      <b/>
      <sz val="12"/>
      <color indexed="8"/>
      <name val="宋体"/>
      <family val="3"/>
      <charset val="134"/>
    </font>
    <font>
      <sz val="11"/>
      <color indexed="1"/>
      <name val="宋体"/>
      <family val="3"/>
      <charset val="134"/>
    </font>
    <font>
      <sz val="12"/>
      <name val="Courier"/>
      <family val="3"/>
    </font>
    <font>
      <sz val="11"/>
      <name val="ＭＳ Ｐゴシック"/>
      <family val="2"/>
    </font>
    <font>
      <sz val="12"/>
      <name val="바탕체"/>
      <family val="3"/>
    </font>
    <font>
      <sz val="11"/>
      <color theme="1"/>
      <name val="仿宋_GB2312"/>
      <family val="3"/>
      <charset val="134"/>
    </font>
    <font>
      <sz val="11"/>
      <color rgb="FF333333"/>
      <name val="宋体"/>
      <family val="3"/>
      <charset val="13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012">
    <xf numFmtId="0" fontId="0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/>
    <xf numFmtId="0" fontId="7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/>
    <xf numFmtId="43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>
      <alignment vertical="center"/>
    </xf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7" fillId="0" borderId="0"/>
    <xf numFmtId="0" fontId="19" fillId="0" borderId="0"/>
    <xf numFmtId="0" fontId="7" fillId="0" borderId="0"/>
    <xf numFmtId="0" fontId="18" fillId="0" borderId="0"/>
    <xf numFmtId="0" fontId="20" fillId="0" borderId="0"/>
    <xf numFmtId="0" fontId="20" fillId="0" borderId="0"/>
    <xf numFmtId="0" fontId="7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8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19" fillId="0" borderId="0"/>
    <xf numFmtId="0" fontId="18" fillId="0" borderId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3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2" fillId="3" borderId="0" applyNumberFormat="0" applyBorder="0" applyAlignment="0" applyProtection="0"/>
    <xf numFmtId="0" fontId="22" fillId="8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14" borderId="0" applyNumberFormat="0" applyBorder="0" applyAlignment="0" applyProtection="0"/>
    <xf numFmtId="0" fontId="22" fillId="3" borderId="0" applyNumberFormat="0" applyBorder="0" applyAlignment="0" applyProtection="0"/>
    <xf numFmtId="0" fontId="22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189" fontId="23" fillId="0" borderId="0" applyFill="0" applyBorder="0" applyAlignment="0"/>
    <xf numFmtId="0" fontId="24" fillId="0" borderId="0" applyNumberFormat="0" applyFill="0" applyBorder="0" applyAlignment="0" applyProtection="0"/>
    <xf numFmtId="41" fontId="7" fillId="0" borderId="0" applyFont="0" applyFill="0" applyBorder="0" applyAlignment="0" applyProtection="0"/>
    <xf numFmtId="190" fontId="25" fillId="0" borderId="0"/>
    <xf numFmtId="191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193" fontId="7" fillId="0" borderId="0" applyFont="0" applyFill="0" applyBorder="0" applyAlignment="0" applyProtection="0"/>
    <xf numFmtId="194" fontId="25" fillId="0" borderId="0"/>
    <xf numFmtId="0" fontId="19" fillId="0" borderId="0" applyProtection="0"/>
    <xf numFmtId="195" fontId="25" fillId="0" borderId="0"/>
    <xf numFmtId="2" fontId="19" fillId="0" borderId="0" applyProtection="0"/>
    <xf numFmtId="38" fontId="26" fillId="18" borderId="0" applyNumberFormat="0" applyBorder="0" applyAlignment="0" applyProtection="0"/>
    <xf numFmtId="0" fontId="27" fillId="0" borderId="3" applyNumberFormat="0" applyAlignment="0" applyProtection="0">
      <alignment horizontal="left" vertical="center"/>
    </xf>
    <xf numFmtId="0" fontId="27" fillId="0" borderId="4">
      <alignment horizontal="left" vertical="center"/>
    </xf>
    <xf numFmtId="0" fontId="28" fillId="0" borderId="0" applyProtection="0"/>
    <xf numFmtId="0" fontId="27" fillId="0" borderId="0" applyProtection="0"/>
    <xf numFmtId="10" fontId="26" fillId="19" borderId="1" applyNumberFormat="0" applyBorder="0" applyAlignment="0" applyProtection="0"/>
    <xf numFmtId="37" fontId="29" fillId="0" borderId="0"/>
    <xf numFmtId="0" fontId="30" fillId="0" borderId="0"/>
    <xf numFmtId="0" fontId="31" fillId="0" borderId="0"/>
    <xf numFmtId="0" fontId="32" fillId="0" borderId="0"/>
    <xf numFmtId="10" fontId="7" fillId="0" borderId="0" applyFont="0" applyFill="0" applyBorder="0" applyAlignment="0" applyProtection="0"/>
    <xf numFmtId="1" fontId="7" fillId="0" borderId="0"/>
    <xf numFmtId="0" fontId="24" fillId="0" borderId="0" applyNumberFormat="0" applyFill="0" applyBorder="0" applyAlignment="0" applyProtection="0"/>
    <xf numFmtId="0" fontId="19" fillId="0" borderId="5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35" fillId="0" borderId="1">
      <alignment horizontal="distributed" vertical="center" wrapText="1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8" fillId="15" borderId="0" applyNumberFormat="0" applyBorder="0" applyAlignment="0" applyProtection="0"/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37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194" fontId="1" fillId="0" borderId="0"/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9" fillId="0" borderId="0">
      <alignment vertical="center"/>
    </xf>
    <xf numFmtId="0" fontId="7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1" fillId="0" borderId="0">
      <alignment vertical="center"/>
    </xf>
    <xf numFmtId="0" fontId="1" fillId="0" borderId="0"/>
    <xf numFmtId="0" fontId="1" fillId="0" borderId="0"/>
    <xf numFmtId="0" fontId="35" fillId="0" borderId="0"/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34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7" fillId="0" borderId="0" applyNumberFormat="0" applyFont="0" applyFill="0" applyBorder="0" applyAlignment="0" applyProtection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/>
    <xf numFmtId="0" fontId="34" fillId="0" borderId="0">
      <alignment vertical="center"/>
    </xf>
    <xf numFmtId="0" fontId="6" fillId="0" borderId="0"/>
    <xf numFmtId="0" fontId="34" fillId="0" borderId="0">
      <alignment vertical="center"/>
    </xf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3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35" fillId="0" borderId="0"/>
    <xf numFmtId="0" fontId="1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34" fillId="0" borderId="0">
      <alignment vertical="center"/>
    </xf>
    <xf numFmtId="0" fontId="9" fillId="0" borderId="0">
      <alignment vertical="center"/>
    </xf>
    <xf numFmtId="179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0" borderId="0">
      <alignment vertical="center"/>
    </xf>
    <xf numFmtId="0" fontId="6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>
      <alignment vertical="center"/>
    </xf>
    <xf numFmtId="0" fontId="6" fillId="0" borderId="0"/>
    <xf numFmtId="0" fontId="7" fillId="0" borderId="0" applyNumberFormat="0" applyFont="0" applyFill="0" applyBorder="0" applyAlignment="0" applyProtection="0"/>
    <xf numFmtId="0" fontId="9" fillId="0" borderId="0">
      <alignment vertical="center"/>
    </xf>
    <xf numFmtId="0" fontId="44" fillId="0" borderId="0"/>
    <xf numFmtId="0" fontId="1" fillId="0" borderId="0">
      <alignment vertical="center"/>
    </xf>
    <xf numFmtId="0" fontId="34" fillId="0" borderId="0">
      <alignment vertical="center"/>
    </xf>
    <xf numFmtId="0" fontId="46" fillId="0" borderId="0"/>
    <xf numFmtId="0" fontId="34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6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/>
    <xf numFmtId="0" fontId="1" fillId="0" borderId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48" fillId="0" borderId="0" applyFont="0" applyFill="0" applyBorder="0" applyAlignment="0" applyProtection="0"/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0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55" fillId="23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96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6" fillId="0" borderId="0" applyFont="0" applyFill="0" applyBorder="0" applyAlignment="0" applyProtection="0"/>
    <xf numFmtId="197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9" fontId="18" fillId="0" borderId="0" applyFont="0" applyFill="0" applyBorder="0" applyAlignment="0" applyProtection="0"/>
    <xf numFmtId="200" fontId="18" fillId="0" borderId="0" applyFont="0" applyFill="0" applyBorder="0" applyAlignment="0" applyProtection="0"/>
    <xf numFmtId="0" fontId="25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34" fillId="22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201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8" fillId="0" borderId="0"/>
    <xf numFmtId="0" fontId="57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58" fillId="30" borderId="0" applyNumberFormat="0" applyBorder="0" applyProtection="0">
      <alignment vertical="center"/>
    </xf>
    <xf numFmtId="1" fontId="35" fillId="0" borderId="1">
      <alignment vertical="center"/>
      <protection locked="0"/>
    </xf>
    <xf numFmtId="0" fontId="59" fillId="0" borderId="0"/>
    <xf numFmtId="202" fontId="35" fillId="0" borderId="1">
      <alignment vertical="center"/>
      <protection locked="0"/>
    </xf>
    <xf numFmtId="0" fontId="18" fillId="0" borderId="0"/>
    <xf numFmtId="0" fontId="18" fillId="0" borderId="0"/>
    <xf numFmtId="0" fontId="7" fillId="0" borderId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/>
  </cellStyleXfs>
  <cellXfs count="89">
    <xf numFmtId="0" fontId="0" fillId="0" borderId="0" xfId="0">
      <alignment vertical="center"/>
    </xf>
    <xf numFmtId="0" fontId="1" fillId="0" borderId="0" xfId="1" applyFill="1">
      <alignment vertical="center"/>
    </xf>
    <xf numFmtId="0" fontId="4" fillId="0" borderId="0" xfId="1" applyFont="1" applyFill="1">
      <alignment vertical="center"/>
    </xf>
    <xf numFmtId="176" fontId="5" fillId="0" borderId="0" xfId="1" applyNumberFormat="1" applyFont="1" applyFill="1" applyAlignment="1">
      <alignment horizontal="center" vertical="center"/>
    </xf>
    <xf numFmtId="176" fontId="5" fillId="0" borderId="0" xfId="2" applyNumberFormat="1" applyFont="1" applyFill="1" applyAlignment="1">
      <alignment vertical="center"/>
    </xf>
    <xf numFmtId="176" fontId="5" fillId="0" borderId="0" xfId="1" applyNumberFormat="1" applyFont="1" applyFill="1" applyAlignment="1">
      <alignment horizontal="right"/>
    </xf>
    <xf numFmtId="176" fontId="5" fillId="0" borderId="1" xfId="2" applyNumberFormat="1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>
      <alignment vertical="center"/>
    </xf>
    <xf numFmtId="176" fontId="5" fillId="0" borderId="1" xfId="3" applyNumberFormat="1" applyFont="1" applyFill="1" applyBorder="1" applyAlignment="1">
      <alignment horizontal="left" vertical="center"/>
    </xf>
    <xf numFmtId="177" fontId="5" fillId="0" borderId="1" xfId="4" applyNumberFormat="1" applyFont="1" applyFill="1" applyBorder="1" applyAlignment="1" applyProtection="1">
      <alignment horizontal="right" vertical="center"/>
      <protection locked="0"/>
    </xf>
    <xf numFmtId="177" fontId="5" fillId="0" borderId="1" xfId="2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177" fontId="5" fillId="0" borderId="1" xfId="5" applyNumberFormat="1" applyFont="1" applyFill="1" applyBorder="1" applyAlignment="1">
      <alignment horizontal="right" vertical="center"/>
    </xf>
    <xf numFmtId="176" fontId="5" fillId="0" borderId="1" xfId="3" applyNumberFormat="1" applyFont="1" applyFill="1" applyBorder="1" applyAlignment="1">
      <alignment horizontal="center" vertical="center"/>
    </xf>
    <xf numFmtId="177" fontId="5" fillId="0" borderId="1" xfId="2" applyNumberFormat="1" applyFont="1" applyFill="1" applyBorder="1" applyAlignment="1">
      <alignment horizontal="center" vertical="center"/>
    </xf>
    <xf numFmtId="179" fontId="5" fillId="0" borderId="1" xfId="2" applyNumberFormat="1" applyFont="1" applyFill="1" applyBorder="1" applyAlignment="1">
      <alignment horizontal="right" vertical="center"/>
    </xf>
    <xf numFmtId="179" fontId="5" fillId="0" borderId="1" xfId="6" applyNumberFormat="1" applyFont="1" applyFill="1" applyBorder="1">
      <alignment vertical="center"/>
    </xf>
    <xf numFmtId="176" fontId="5" fillId="0" borderId="1" xfId="7" applyNumberFormat="1" applyFont="1" applyFill="1" applyBorder="1" applyAlignment="1">
      <alignment horizontal="left" vertical="center"/>
    </xf>
    <xf numFmtId="176" fontId="5" fillId="0" borderId="1" xfId="7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horizontal="left" vertical="center"/>
    </xf>
    <xf numFmtId="176" fontId="5" fillId="0" borderId="0" xfId="1" applyNumberFormat="1" applyFont="1" applyFill="1" applyAlignment="1">
      <alignment vertical="center"/>
    </xf>
    <xf numFmtId="0" fontId="5" fillId="0" borderId="0" xfId="1" applyFont="1" applyFill="1">
      <alignment vertical="center"/>
    </xf>
    <xf numFmtId="180" fontId="5" fillId="0" borderId="0" xfId="1" applyNumberFormat="1" applyFont="1" applyFill="1">
      <alignment vertical="center"/>
    </xf>
    <xf numFmtId="181" fontId="5" fillId="0" borderId="0" xfId="1" applyNumberFormat="1" applyFont="1" applyFill="1">
      <alignment vertical="center"/>
    </xf>
    <xf numFmtId="181" fontId="1" fillId="0" borderId="0" xfId="1" applyNumberFormat="1" applyFill="1">
      <alignment vertical="center"/>
    </xf>
    <xf numFmtId="0" fontId="4" fillId="0" borderId="0" xfId="6" applyFont="1" applyFill="1">
      <alignment vertical="center"/>
    </xf>
    <xf numFmtId="0" fontId="5" fillId="0" borderId="0" xfId="6" applyFont="1" applyFill="1">
      <alignment vertical="center"/>
    </xf>
    <xf numFmtId="0" fontId="5" fillId="0" borderId="0" xfId="6" applyFont="1" applyFill="1" applyAlignment="1">
      <alignment horizontal="right" vertical="center"/>
    </xf>
    <xf numFmtId="0" fontId="5" fillId="0" borderId="1" xfId="6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178" fontId="5" fillId="0" borderId="1" xfId="6" applyNumberFormat="1" applyFont="1" applyFill="1" applyBorder="1">
      <alignment vertical="center"/>
    </xf>
    <xf numFmtId="182" fontId="11" fillId="0" borderId="1" xfId="9" applyNumberFormat="1" applyFont="1" applyFill="1" applyBorder="1" applyAlignment="1">
      <alignment vertical="center"/>
    </xf>
    <xf numFmtId="177" fontId="5" fillId="0" borderId="1" xfId="10" applyNumberFormat="1" applyFont="1" applyFill="1" applyBorder="1" applyAlignment="1">
      <alignment vertical="center"/>
    </xf>
    <xf numFmtId="0" fontId="5" fillId="0" borderId="1" xfId="6" applyFont="1" applyFill="1" applyBorder="1">
      <alignment vertical="center"/>
    </xf>
    <xf numFmtId="0" fontId="5" fillId="0" borderId="1" xfId="6" applyFont="1" applyFill="1" applyBorder="1" applyAlignment="1">
      <alignment horizontal="center" vertical="center"/>
    </xf>
    <xf numFmtId="179" fontId="5" fillId="0" borderId="0" xfId="6" applyNumberFormat="1" applyFont="1" applyFill="1">
      <alignment vertical="center"/>
    </xf>
    <xf numFmtId="176" fontId="5" fillId="0" borderId="1" xfId="11" applyNumberFormat="1" applyFont="1" applyFill="1" applyBorder="1" applyAlignment="1">
      <alignment vertical="center"/>
    </xf>
    <xf numFmtId="0" fontId="1" fillId="0" borderId="0" xfId="6" applyFont="1" applyFill="1">
      <alignment vertical="center"/>
    </xf>
    <xf numFmtId="183" fontId="1" fillId="0" borderId="0" xfId="6" applyNumberFormat="1" applyFont="1" applyFill="1">
      <alignment vertical="center"/>
    </xf>
    <xf numFmtId="0" fontId="1" fillId="0" borderId="0" xfId="6" applyFill="1">
      <alignment vertical="center"/>
    </xf>
    <xf numFmtId="180" fontId="1" fillId="0" borderId="0" xfId="6" applyNumberFormat="1" applyFont="1" applyFill="1">
      <alignment vertical="center"/>
    </xf>
    <xf numFmtId="0" fontId="7" fillId="0" borderId="0" xfId="3" applyFill="1"/>
    <xf numFmtId="0" fontId="4" fillId="0" borderId="0" xfId="3" applyFont="1" applyFill="1"/>
    <xf numFmtId="176" fontId="5" fillId="0" borderId="0" xfId="3" applyNumberFormat="1" applyFont="1" applyFill="1" applyAlignment="1">
      <alignment horizontal="center" vertical="center"/>
    </xf>
    <xf numFmtId="176" fontId="5" fillId="0" borderId="0" xfId="3" applyNumberFormat="1" applyFont="1" applyFill="1" applyAlignment="1">
      <alignment horizontal="right"/>
    </xf>
    <xf numFmtId="176" fontId="5" fillId="0" borderId="1" xfId="3" applyNumberFormat="1" applyFont="1" applyFill="1" applyBorder="1" applyAlignment="1">
      <alignment horizontal="center" vertical="center" wrapText="1"/>
    </xf>
    <xf numFmtId="0" fontId="13" fillId="0" borderId="0" xfId="3" applyFont="1" applyFill="1"/>
    <xf numFmtId="184" fontId="5" fillId="0" borderId="1" xfId="5" applyNumberFormat="1" applyFont="1" applyFill="1" applyBorder="1" applyAlignment="1">
      <alignment horizontal="right" vertical="center"/>
    </xf>
    <xf numFmtId="176" fontId="14" fillId="0" borderId="0" xfId="3" applyNumberFormat="1" applyFont="1" applyFill="1" applyBorder="1" applyAlignment="1">
      <alignment horizontal="center" vertical="center"/>
    </xf>
    <xf numFmtId="185" fontId="5" fillId="0" borderId="1" xfId="2" applyNumberFormat="1" applyFont="1" applyFill="1" applyBorder="1" applyAlignment="1">
      <alignment horizontal="right" vertical="center"/>
    </xf>
    <xf numFmtId="185" fontId="5" fillId="0" borderId="1" xfId="7" applyNumberFormat="1" applyFont="1" applyFill="1" applyBorder="1" applyAlignment="1">
      <alignment horizontal="right" vertical="center"/>
    </xf>
    <xf numFmtId="185" fontId="15" fillId="0" borderId="1" xfId="2" applyNumberFormat="1" applyFont="1" applyFill="1" applyBorder="1" applyAlignment="1">
      <alignment horizontal="right" vertical="center"/>
    </xf>
    <xf numFmtId="0" fontId="5" fillId="0" borderId="0" xfId="3" applyFont="1" applyFill="1"/>
    <xf numFmtId="186" fontId="7" fillId="0" borderId="0" xfId="3" applyNumberFormat="1" applyFill="1"/>
    <xf numFmtId="187" fontId="7" fillId="0" borderId="0" xfId="3" applyNumberFormat="1" applyFill="1"/>
    <xf numFmtId="0" fontId="17" fillId="0" borderId="0" xfId="12" applyFont="1" applyFill="1">
      <alignment vertical="center"/>
    </xf>
    <xf numFmtId="0" fontId="10" fillId="0" borderId="0" xfId="12" applyFont="1" applyFill="1">
      <alignment vertical="center"/>
    </xf>
    <xf numFmtId="0" fontId="10" fillId="0" borderId="0" xfId="12" applyFont="1" applyFill="1" applyAlignment="1">
      <alignment horizontal="right" vertical="center"/>
    </xf>
    <xf numFmtId="0" fontId="9" fillId="0" borderId="0" xfId="12" applyFill="1">
      <alignment vertical="center"/>
    </xf>
    <xf numFmtId="0" fontId="10" fillId="0" borderId="1" xfId="12" applyFont="1" applyFill="1" applyBorder="1" applyAlignment="1">
      <alignment horizontal="center" vertical="center" wrapText="1"/>
    </xf>
    <xf numFmtId="179" fontId="10" fillId="0" borderId="1" xfId="12" applyNumberFormat="1" applyFont="1" applyFill="1" applyBorder="1">
      <alignment vertical="center"/>
    </xf>
    <xf numFmtId="0" fontId="10" fillId="0" borderId="1" xfId="12" applyFont="1" applyFill="1" applyBorder="1">
      <alignment vertical="center"/>
    </xf>
    <xf numFmtId="0" fontId="10" fillId="0" borderId="1" xfId="12" applyFont="1" applyFill="1" applyBorder="1" applyAlignment="1">
      <alignment horizontal="center" vertical="center"/>
    </xf>
    <xf numFmtId="179" fontId="9" fillId="0" borderId="0" xfId="12" applyNumberFormat="1" applyFill="1">
      <alignment vertical="center"/>
    </xf>
    <xf numFmtId="188" fontId="9" fillId="0" borderId="0" xfId="12" applyNumberFormat="1" applyFill="1">
      <alignment vertical="center"/>
    </xf>
    <xf numFmtId="0" fontId="10" fillId="0" borderId="1" xfId="12" applyFont="1" applyFill="1" applyBorder="1" applyAlignment="1">
      <alignment vertical="center" wrapText="1"/>
    </xf>
    <xf numFmtId="178" fontId="62" fillId="0" borderId="1" xfId="12" applyNumberFormat="1" applyFont="1" applyFill="1" applyBorder="1" applyAlignment="1">
      <alignment vertical="center"/>
    </xf>
    <xf numFmtId="179" fontId="62" fillId="0" borderId="1" xfId="0" applyNumberFormat="1" applyFont="1" applyFill="1" applyBorder="1" applyAlignment="1">
      <alignment vertical="center"/>
    </xf>
    <xf numFmtId="0" fontId="63" fillId="0" borderId="1" xfId="0" applyFont="1" applyFill="1" applyBorder="1" applyAlignment="1">
      <alignment vertical="center" shrinkToFit="1"/>
    </xf>
    <xf numFmtId="0" fontId="63" fillId="0" borderId="1" xfId="0" applyFont="1" applyFill="1" applyBorder="1" applyAlignment="1">
      <alignment horizontal="left" vertical="center"/>
    </xf>
    <xf numFmtId="178" fontId="62" fillId="0" borderId="1" xfId="12" applyNumberFormat="1" applyFont="1" applyFill="1" applyBorder="1" applyAlignment="1">
      <alignment horizontal="right" vertical="center"/>
    </xf>
    <xf numFmtId="0" fontId="5" fillId="0" borderId="0" xfId="6" applyFont="1" applyFill="1" applyAlignment="1">
      <alignment horizontal="center" vertical="center"/>
    </xf>
    <xf numFmtId="203" fontId="62" fillId="0" borderId="1" xfId="0" applyNumberFormat="1" applyFont="1" applyFill="1" applyBorder="1" applyAlignment="1">
      <alignment vertical="center"/>
    </xf>
    <xf numFmtId="204" fontId="62" fillId="0" borderId="1" xfId="0" applyNumberFormat="1" applyFont="1" applyFill="1" applyBorder="1" applyAlignment="1">
      <alignment vertical="center"/>
    </xf>
    <xf numFmtId="182" fontId="62" fillId="0" borderId="1" xfId="0" applyNumberFormat="1" applyFont="1" applyFill="1" applyBorder="1" applyAlignment="1">
      <alignment vertical="center"/>
    </xf>
    <xf numFmtId="0" fontId="62" fillId="0" borderId="1" xfId="0" applyFont="1" applyFill="1" applyBorder="1" applyAlignment="1">
      <alignment vertical="center"/>
    </xf>
    <xf numFmtId="0" fontId="62" fillId="0" borderId="1" xfId="12" applyFont="1" applyFill="1" applyBorder="1" applyAlignment="1">
      <alignment vertical="center"/>
    </xf>
    <xf numFmtId="176" fontId="3" fillId="0" borderId="0" xfId="1" applyNumberFormat="1" applyFont="1" applyFill="1" applyAlignment="1">
      <alignment horizontal="center" vertical="center"/>
    </xf>
    <xf numFmtId="176" fontId="5" fillId="0" borderId="2" xfId="8" applyNumberFormat="1" applyFont="1" applyFill="1" applyBorder="1" applyAlignment="1">
      <alignment horizontal="left" vertical="center" wrapText="1"/>
    </xf>
    <xf numFmtId="0" fontId="3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 vertical="center"/>
    </xf>
    <xf numFmtId="176" fontId="3" fillId="0" borderId="0" xfId="3" applyNumberFormat="1" applyFont="1" applyFill="1" applyAlignment="1">
      <alignment horizontal="center" vertical="center"/>
    </xf>
    <xf numFmtId="176" fontId="5" fillId="0" borderId="2" xfId="3" applyNumberFormat="1" applyFont="1" applyFill="1" applyBorder="1" applyAlignment="1">
      <alignment vertical="center" wrapText="1"/>
    </xf>
    <xf numFmtId="176" fontId="5" fillId="0" borderId="0" xfId="3" applyNumberFormat="1" applyFont="1" applyFill="1" applyBorder="1" applyAlignment="1">
      <alignment horizontal="left" vertical="center" wrapText="1"/>
    </xf>
    <xf numFmtId="176" fontId="5" fillId="0" borderId="0" xfId="3" applyNumberFormat="1" applyFont="1" applyFill="1" applyBorder="1" applyAlignment="1">
      <alignment horizontal="left" vertical="center"/>
    </xf>
    <xf numFmtId="176" fontId="5" fillId="0" borderId="0" xfId="3" applyNumberFormat="1" applyFont="1" applyFill="1" applyBorder="1" applyAlignment="1">
      <alignment vertical="center" wrapText="1"/>
    </xf>
    <xf numFmtId="0" fontId="16" fillId="0" borderId="0" xfId="12" applyFont="1" applyFill="1" applyAlignment="1">
      <alignment horizontal="center" vertical="center" wrapText="1"/>
    </xf>
    <xf numFmtId="0" fontId="16" fillId="0" borderId="0" xfId="12" applyFont="1" applyFill="1" applyAlignment="1">
      <alignment horizontal="center" vertical="center"/>
    </xf>
  </cellXfs>
  <cellStyles count="2012">
    <cellStyle name="?鹎%U龡&amp;H齲_x005f_x0001_C铣_x005f_x0014__x005f_x0007__x005f_x0001__x005f_x0001_" xfId="3"/>
    <cellStyle name="?鹎%U龡&amp;H齲_x005f_x0001_C铣_x005f_x0014__x005f_x0007__x005f_x0001__x005f_x0001_ 2 2" xfId="11"/>
    <cellStyle name="?鹎%U龡&amp;H齲_x0001_C铣_x0014__x0007__x0001__x0001_" xfId="13"/>
    <cellStyle name="?鹎%U龡&amp;H齲_x0001_C铣_x0014__x0007__x0001__x0001_ 2" xfId="14"/>
    <cellStyle name="?鹎%U龡&amp;H齲_x0001_C铣_x0014__x0007__x0001__x0001_ 2 2" xfId="15"/>
    <cellStyle name="?鹎%U龡&amp;H齲_x0001_C铣_x0014__x0007__x0001__x0001_ 2 2 2" xfId="16"/>
    <cellStyle name="?鹎%U龡&amp;H齲_x0001_C铣_x0014__x0007__x0001__x0001_ 2 2 3" xfId="17"/>
    <cellStyle name="?鹎%U龡&amp;H齲_x0001_C铣_x0014__x0007__x0001__x0001_ 2 3" xfId="18"/>
    <cellStyle name="?鹎%U龡&amp;H齲_x0001_C铣_x0014__x0007__x0001__x0001_ 2 3 2" xfId="19"/>
    <cellStyle name="?鹎%U龡&amp;H齲_x0001_C铣_x0014__x0007__x0001__x0001_ 2 3 3" xfId="20"/>
    <cellStyle name="?鹎%U龡&amp;H齲_x0001_C铣_x0014__x0007__x0001__x0001_ 2_附件3·2017年政府性基金收支预算情况表（民政局）1121101553181123010014821(1)" xfId="21"/>
    <cellStyle name="?鹎%U龡&amp;H齲_x0001_C铣_x0014__x0007__x0001__x0001_ 3" xfId="22"/>
    <cellStyle name="?鹎%U龡&amp;H齲_x0001_C铣_x0014__x0007__x0001__x0001_ 3 2" xfId="23"/>
    <cellStyle name="?鹎%U龡&amp;H齲_x0001_C铣_x0014__x0007__x0001__x0001__1102-附件2·2015年区级预算调整方案" xfId="24"/>
    <cellStyle name="_“3+特定”签报附件4.22" xfId="25"/>
    <cellStyle name="_“3+特定”清算明细表" xfId="26"/>
    <cellStyle name="_2010年全年新体制收入0620" xfId="27"/>
    <cellStyle name="_2010年市与区县财力清算对帐明细（浦东）-最新617101931" xfId="28"/>
    <cellStyle name="_2011年1－4月新体制收入（浦东）" xfId="29"/>
    <cellStyle name="_2011年金融发展资金分配表" xfId="30"/>
    <cellStyle name="_2011年全市政府性债务情况表（总体和明细）" xfId="31"/>
    <cellStyle name="_2011年全市政府性债务情况表（总体和明细）---调整" xfId="32"/>
    <cellStyle name="_2011年新区地方财政收入预算新老体制口径对照表" xfId="33"/>
    <cellStyle name="_2012年部门重点项目情况表（2012-02-08）" xfId="34"/>
    <cellStyle name="_2012年公交油价补贴财力结算（2012.04）" xfId="35"/>
    <cellStyle name="_2012年公交油价补贴市区财力结算" xfId="36"/>
    <cellStyle name="_2012年市与区县财力清算0207" xfId="37"/>
    <cellStyle name="_2012年市与区县财力清算0425" xfId="38"/>
    <cellStyle name="_2012年市与区县财力清算0514" xfId="39"/>
    <cellStyle name="_2013财力测算-1114" xfId="40"/>
    <cellStyle name="_2013年市级年初预算平衡表（初步匡算2012年10月11日）杨局改---报兴国前再调整11.1----11.27" xfId="41"/>
    <cellStyle name="_2013年土地（20120921）" xfId="42"/>
    <cellStyle name="_2015年一般公共收支预算表-收入填报-20141225" xfId="43"/>
    <cellStyle name="_3+特定企业收入基数表" xfId="44"/>
    <cellStyle name="_3+特定企业收入基数与清算表" xfId="45"/>
    <cellStyle name="_Book1" xfId="46"/>
    <cellStyle name="_Book2" xfId="47"/>
    <cellStyle name="_ET_STYLE_NoName_00_" xfId="48"/>
    <cellStyle name="_ET_STYLE_NoName_00__城管局编审情况附表（终稿）" xfId="49"/>
    <cellStyle name="_NSZ141129" xfId="50"/>
    <cellStyle name="_表一" xfId="51"/>
    <cellStyle name="_财政户管及税收情况-提供地区处0116" xfId="52"/>
    <cellStyle name="_附件4：2015年转列一般预算报表汇总-20141222" xfId="53"/>
    <cellStyle name="_平衡稿附表（预算部分）" xfId="54"/>
    <cellStyle name="_区县分享收入汇总表（发文附件）" xfId="55"/>
    <cellStyle name="_三分局征管的银行、保险、交易所全部企业（正常状态）" xfId="56"/>
    <cellStyle name="_税收收入-税务0925" xfId="57"/>
    <cellStyle name="_委托征管2011年分月" xfId="58"/>
    <cellStyle name="_增消两税新老体制测算0830" xfId="59"/>
    <cellStyle name="_重点项目2013年预算调整情况" xfId="60"/>
    <cellStyle name="Accent1" xfId="61"/>
    <cellStyle name="Accent1 - 20%" xfId="62"/>
    <cellStyle name="Accent1 - 40%" xfId="63"/>
    <cellStyle name="Accent1 - 60%" xfId="64"/>
    <cellStyle name="Accent1_2006年33甘肃" xfId="65"/>
    <cellStyle name="Accent2" xfId="66"/>
    <cellStyle name="Accent2 - 20%" xfId="67"/>
    <cellStyle name="Accent2 - 40%" xfId="68"/>
    <cellStyle name="Accent2 - 60%" xfId="69"/>
    <cellStyle name="Accent2_2006年33甘肃" xfId="70"/>
    <cellStyle name="Accent3" xfId="71"/>
    <cellStyle name="Accent3 - 20%" xfId="72"/>
    <cellStyle name="Accent3 - 40%" xfId="73"/>
    <cellStyle name="Accent3 - 60%" xfId="74"/>
    <cellStyle name="Accent3_2006年33甘肃" xfId="75"/>
    <cellStyle name="Accent4" xfId="76"/>
    <cellStyle name="Accent4 - 20%" xfId="77"/>
    <cellStyle name="Accent4 - 40%" xfId="78"/>
    <cellStyle name="Accent4 - 60%" xfId="79"/>
    <cellStyle name="Accent5" xfId="80"/>
    <cellStyle name="Accent5 - 20%" xfId="81"/>
    <cellStyle name="Accent5 - 40%" xfId="82"/>
    <cellStyle name="Accent5 - 60%" xfId="83"/>
    <cellStyle name="Accent6" xfId="84"/>
    <cellStyle name="Accent6 - 20%" xfId="85"/>
    <cellStyle name="Accent6 - 40%" xfId="86"/>
    <cellStyle name="Accent6 - 60%" xfId="87"/>
    <cellStyle name="Accent6_2006年33甘肃" xfId="88"/>
    <cellStyle name="Calc Currency (0)" xfId="89"/>
    <cellStyle name="ColLevel_0" xfId="90"/>
    <cellStyle name="Comma [0]" xfId="91"/>
    <cellStyle name="comma zerodec" xfId="92"/>
    <cellStyle name="Comma_1995" xfId="93"/>
    <cellStyle name="Currency [0]" xfId="94"/>
    <cellStyle name="Currency_1995" xfId="95"/>
    <cellStyle name="Currency1" xfId="96"/>
    <cellStyle name="Date" xfId="97"/>
    <cellStyle name="Dollar (zero dec)" xfId="98"/>
    <cellStyle name="Fixed" xfId="99"/>
    <cellStyle name="Grey" xfId="100"/>
    <cellStyle name="Header1" xfId="101"/>
    <cellStyle name="Header2" xfId="102"/>
    <cellStyle name="HEADING1" xfId="103"/>
    <cellStyle name="HEADING2" xfId="104"/>
    <cellStyle name="Input [yellow]" xfId="105"/>
    <cellStyle name="no dec" xfId="106"/>
    <cellStyle name="Norma,_laroux_4_营业在建 (2)_E21" xfId="107"/>
    <cellStyle name="Normal - Style1" xfId="108"/>
    <cellStyle name="Normal_#10-Headcount" xfId="109"/>
    <cellStyle name="Percent [2]" xfId="110"/>
    <cellStyle name="Percent_laroux" xfId="111"/>
    <cellStyle name="RowLevel_0" xfId="112"/>
    <cellStyle name="Total" xfId="113"/>
    <cellStyle name="百分比 2" xfId="114"/>
    <cellStyle name="百分比 2 2" xfId="115"/>
    <cellStyle name="百分比 3" xfId="116"/>
    <cellStyle name="百分比 4" xfId="117"/>
    <cellStyle name="百分比 5" xfId="118"/>
    <cellStyle name="百分比 6" xfId="119"/>
    <cellStyle name="百分比 8" xfId="120"/>
    <cellStyle name="百分比 8 2" xfId="121"/>
    <cellStyle name="表标题" xfId="122"/>
    <cellStyle name="差_“十二五”市下放企业财税体制基数0726" xfId="123"/>
    <cellStyle name="差_00省级(打印)" xfId="124"/>
    <cellStyle name="差_03昭通" xfId="125"/>
    <cellStyle name="差_0502通海县" xfId="126"/>
    <cellStyle name="差_05潍坊" xfId="127"/>
    <cellStyle name="差_0605石屏县" xfId="128"/>
    <cellStyle name="差_0605石屏县_03_2010年各地区一般预算平衡表" xfId="129"/>
    <cellStyle name="差_0605石屏县_财力性转移支付2010年预算参考数" xfId="130"/>
    <cellStyle name="差_0605石屏县_财力性转移支付2010年预算参考数_03_2010年各地区一般预算平衡表" xfId="131"/>
    <cellStyle name="差_07临沂" xfId="132"/>
    <cellStyle name="差_09黑龙江" xfId="133"/>
    <cellStyle name="差_09黑龙江_03_2010年各地区一般预算平衡表" xfId="134"/>
    <cellStyle name="差_09黑龙江_财力性转移支付2010年预算参考数" xfId="135"/>
    <cellStyle name="差_09黑龙江_财力性转移支付2010年预算参考数_03_2010年各地区一般预算平衡表" xfId="136"/>
    <cellStyle name="差_1" xfId="137"/>
    <cellStyle name="差_1_03_2010年各地区一般预算平衡表" xfId="138"/>
    <cellStyle name="差_1_财力性转移支付2010年预算参考数" xfId="139"/>
    <cellStyle name="差_1_财力性转移支付2010年预算参考数_03_2010年各地区一般预算平衡表" xfId="140"/>
    <cellStyle name="差_1110洱源县" xfId="141"/>
    <cellStyle name="差_1110洱源县_03_2010年各地区一般预算平衡表" xfId="142"/>
    <cellStyle name="差_1110洱源县_财力性转移支付2010年预算参考数" xfId="143"/>
    <cellStyle name="差_1110洱源县_财力性转移支付2010年预算参考数_03_2010年各地区一般预算平衡表" xfId="144"/>
    <cellStyle name="差_11大理" xfId="145"/>
    <cellStyle name="差_11大理_03_2010年各地区一般预算平衡表" xfId="146"/>
    <cellStyle name="差_11大理_财力性转移支付2010年预算参考数" xfId="147"/>
    <cellStyle name="差_11大理_财力性转移支付2010年预算参考数_03_2010年各地区一般预算平衡表" xfId="148"/>
    <cellStyle name="差_12滨州" xfId="149"/>
    <cellStyle name="差_12滨州_03_2010年各地区一般预算平衡表" xfId="150"/>
    <cellStyle name="差_12滨州_财力性转移支付2010年预算参考数" xfId="151"/>
    <cellStyle name="差_12滨州_财力性转移支付2010年预算参考数_03_2010年各地区一般预算平衡表" xfId="152"/>
    <cellStyle name="差_12月份-报诸处陈处表0112" xfId="153"/>
    <cellStyle name="差_14PH1225" xfId="154"/>
    <cellStyle name="差_14安徽" xfId="155"/>
    <cellStyle name="差_14安徽_03_2010年各地区一般预算平衡表" xfId="156"/>
    <cellStyle name="差_14安徽_财力性转移支付2010年预算参考数" xfId="157"/>
    <cellStyle name="差_14安徽_财力性转移支付2010年预算参考数_03_2010年各地区一般预算平衡表" xfId="158"/>
    <cellStyle name="差_2" xfId="159"/>
    <cellStyle name="差_2_03_2010年各地区一般预算平衡表" xfId="160"/>
    <cellStyle name="差_2_财力性转移支付2010年预算参考数" xfId="161"/>
    <cellStyle name="差_2_财力性转移支付2010年预算参考数_03_2010年各地区一般预算平衡表" xfId="162"/>
    <cellStyle name="差_2006年22湖南" xfId="163"/>
    <cellStyle name="差_2006年22湖南_03_2010年各地区一般预算平衡表" xfId="164"/>
    <cellStyle name="差_2006年22湖南_财力性转移支付2010年预算参考数" xfId="165"/>
    <cellStyle name="差_2006年22湖南_财力性转移支付2010年预算参考数_03_2010年各地区一般预算平衡表" xfId="166"/>
    <cellStyle name="差_2006年27重庆" xfId="167"/>
    <cellStyle name="差_2006年27重庆_03_2010年各地区一般预算平衡表" xfId="168"/>
    <cellStyle name="差_2006年27重庆_财力性转移支付2010年预算参考数" xfId="169"/>
    <cellStyle name="差_2006年27重庆_财力性转移支付2010年预算参考数_03_2010年各地区一般预算平衡表" xfId="170"/>
    <cellStyle name="差_2006年28四川" xfId="171"/>
    <cellStyle name="差_2006年28四川_03_2010年各地区一般预算平衡表" xfId="172"/>
    <cellStyle name="差_2006年28四川_财力性转移支付2010年预算参考数" xfId="173"/>
    <cellStyle name="差_2006年28四川_财力性转移支付2010年预算参考数_03_2010年各地区一般预算平衡表" xfId="174"/>
    <cellStyle name="差_2006年30云南" xfId="175"/>
    <cellStyle name="差_2006年33甘肃" xfId="176"/>
    <cellStyle name="差_2006年34青海" xfId="177"/>
    <cellStyle name="差_2006年34青海_03_2010年各地区一般预算平衡表" xfId="178"/>
    <cellStyle name="差_2006年34青海_财力性转移支付2010年预算参考数" xfId="179"/>
    <cellStyle name="差_2006年34青海_财力性转移支付2010年预算参考数_03_2010年各地区一般预算平衡表" xfId="180"/>
    <cellStyle name="差_2006年全省财力计算表（中央、决算）" xfId="181"/>
    <cellStyle name="差_2006年水利统计指标统计表" xfId="182"/>
    <cellStyle name="差_2006年水利统计指标统计表_03_2010年各地区一般预算平衡表" xfId="183"/>
    <cellStyle name="差_2006年水利统计指标统计表_财力性转移支付2010年预算参考数" xfId="184"/>
    <cellStyle name="差_2006年水利统计指标统计表_财力性转移支付2010年预算参考数_03_2010年各地区一般预算平衡表" xfId="185"/>
    <cellStyle name="差_2007年收支情况及2008年收支预计表(汇总表)" xfId="186"/>
    <cellStyle name="差_2007年收支情况及2008年收支预计表(汇总表)_03_2010年各地区一般预算平衡表" xfId="187"/>
    <cellStyle name="差_2007年收支情况及2008年收支预计表(汇总表)_财力性转移支付2010年预算参考数" xfId="188"/>
    <cellStyle name="差_2007年收支情况及2008年收支预计表(汇总表)_财力性转移支付2010年预算参考数_03_2010年各地区一般预算平衡表" xfId="189"/>
    <cellStyle name="差_2007年一般预算支出剔除" xfId="190"/>
    <cellStyle name="差_2007年一般预算支出剔除_03_2010年各地区一般预算平衡表" xfId="191"/>
    <cellStyle name="差_2007年一般预算支出剔除_财力性转移支付2010年预算参考数" xfId="192"/>
    <cellStyle name="差_2007年一般预算支出剔除_财力性转移支付2010年预算参考数_03_2010年各地区一般预算平衡表" xfId="193"/>
    <cellStyle name="差_2007一般预算支出口径剔除表" xfId="194"/>
    <cellStyle name="差_2007一般预算支出口径剔除表_03_2010年各地区一般预算平衡表" xfId="195"/>
    <cellStyle name="差_2007一般预算支出口径剔除表_财力性转移支付2010年预算参考数" xfId="196"/>
    <cellStyle name="差_2007一般预算支出口径剔除表_财力性转移支付2010年预算参考数_03_2010年各地区一般预算平衡表" xfId="197"/>
    <cellStyle name="差_2008计算资料（8月5）" xfId="198"/>
    <cellStyle name="差_2008年全省汇总收支计算表" xfId="199"/>
    <cellStyle name="差_2008年全省汇总收支计算表_03_2010年各地区一般预算平衡表" xfId="200"/>
    <cellStyle name="差_2008年全省汇总收支计算表_财力性转移支付2010年预算参考数" xfId="201"/>
    <cellStyle name="差_2008年全省汇总收支计算表_财力性转移支付2010年预算参考数_03_2010年各地区一般预算平衡表" xfId="202"/>
    <cellStyle name="差_2008年一般预算支出预计" xfId="203"/>
    <cellStyle name="差_2008年预计支出与2007年对比" xfId="204"/>
    <cellStyle name="差_2008年支出核定" xfId="205"/>
    <cellStyle name="差_2008年支出调整" xfId="206"/>
    <cellStyle name="差_2008年支出调整_03_2010年各地区一般预算平衡表" xfId="207"/>
    <cellStyle name="差_2008年支出调整_财力性转移支付2010年预算参考数" xfId="208"/>
    <cellStyle name="差_2008年支出调整_财力性转移支付2010年预算参考数_03_2010年各地区一般预算平衡表" xfId="209"/>
    <cellStyle name="差_2010年全年新体制收入0620" xfId="210"/>
    <cellStyle name="差_2011年1－4月新体制收入（浦东）" xfId="211"/>
    <cellStyle name="差_2011年金融发展资金分配表" xfId="212"/>
    <cellStyle name="差_2011年镇收入完成情况表-1225" xfId="213"/>
    <cellStyle name="差_2012年财政收入执行情况表（月度收支报告附表）64141256" xfId="214"/>
    <cellStyle name="差_2012年村镇银行税收收入(上报)" xfId="215"/>
    <cellStyle name="差_2012年人代会材料——总预算表——1226" xfId="216"/>
    <cellStyle name="差_2013-2014年收支平衡表-含基金-20141226" xfId="217"/>
    <cellStyle name="差_2013-2014年收支平衡表-含基金-20150102" xfId="218"/>
    <cellStyle name="差_2013-2015年收支平衡表-20141008" xfId="219"/>
    <cellStyle name="差_2013年红本" xfId="220"/>
    <cellStyle name="差_2013年红本_2018年编审情况附表·0497175341662" xfId="221"/>
    <cellStyle name="差_2013年红本_2018年编审情况附表·h" xfId="222"/>
    <cellStyle name="差_2013年红本_2018年编审情况附表·建交委" xfId="223"/>
    <cellStyle name="差_2013年红本_2018年编审情况附表092692710024664(1)" xfId="224"/>
    <cellStyle name="差_2013年红本_2018年环保局编审情况附表(环保局1)" xfId="225"/>
    <cellStyle name="差_2013年红本_2018年环保局编审情况附表9.24925115838582(1)" xfId="226"/>
    <cellStyle name="差_2013年红本_含权责发生制" xfId="227"/>
    <cellStyle name="差_2013年红本_含权责发生制_2018年编审情况附表·0497175341662" xfId="228"/>
    <cellStyle name="差_2013年红本_含权责发生制_2018年编审情况附表·h" xfId="229"/>
    <cellStyle name="差_2013年红本_含权责发生制_2018年编审情况附表·建交委" xfId="230"/>
    <cellStyle name="差_2013年红本_含权责发生制_2018年编审情况附表092692710024664(1)" xfId="231"/>
    <cellStyle name="差_2013年红本_含权责发生制_2018年环保局编审情况附表(环保局1)" xfId="232"/>
    <cellStyle name="差_2013年红本_含权责发生制_2018年环保局编审情况附表9.24925115838582(1)" xfId="233"/>
    <cellStyle name="差_2013年收入预计表1225-关门后" xfId="234"/>
    <cellStyle name="差_2013年中央公共预算收支调整表（20140110国库司提供）" xfId="235"/>
    <cellStyle name="差_2013年中央公共预算收支调整表（20140110国库司提供）_2018年编审情况附表·0497175341662" xfId="236"/>
    <cellStyle name="差_2013年中央公共预算收支调整表（20140110国库司提供）_2018年编审情况附表·h" xfId="237"/>
    <cellStyle name="差_2013年中央公共预算收支调整表（20140110国库司提供）_2018年编审情况附表·建交委" xfId="238"/>
    <cellStyle name="差_2013年中央公共预算收支调整表（20140110国库司提供）_2018年编审情况附表092692710024664(1)" xfId="239"/>
    <cellStyle name="差_2013年中央公共预算收支调整表（20140110国库司提供）_2018年环保局编审情况附表(环保局1)" xfId="240"/>
    <cellStyle name="差_2013年中央公共预算收支调整表（20140110国库司提供）_2018年环保局编审情况附表9.24925115838582(1)" xfId="241"/>
    <cellStyle name="差_2013年中央公共预算收支调整表（20140110国库司提供）_含权责发生制" xfId="242"/>
    <cellStyle name="差_2013年中央公共预算收支调整表（20140110国库司提供）_含权责发生制_2018年编审情况附表·0497175341662" xfId="243"/>
    <cellStyle name="差_2013年中央公共预算收支调整表（20140110国库司提供）_含权责发生制_2018年编审情况附表·h" xfId="244"/>
    <cellStyle name="差_2013年中央公共预算收支调整表（20140110国库司提供）_含权责发生制_2018年编审情况附表·建交委" xfId="245"/>
    <cellStyle name="差_2013年中央公共预算收支调整表（20140110国库司提供）_含权责发生制_2018年编审情况附表092692710024664(1)" xfId="246"/>
    <cellStyle name="差_2013年中央公共预算收支调整表（20140110国库司提供）_含权责发生制_2018年环保局编审情况附表(环保局1)" xfId="247"/>
    <cellStyle name="差_2013年中央公共预算收支调整表（20140110国库司提供）_含权责发生制_2018年环保局编审情况附表9.24925115838582(1)" xfId="248"/>
    <cellStyle name="差_2013调整事项" xfId="249"/>
    <cellStyle name="差_2013调整事项_2018年编审情况附表·0497175341662" xfId="250"/>
    <cellStyle name="差_2013调整事项_2018年编审情况附表·h" xfId="251"/>
    <cellStyle name="差_2013调整事项_2018年编审情况附表·建交委" xfId="252"/>
    <cellStyle name="差_2013调整事项_2018年编审情况附表092692710024664(1)" xfId="253"/>
    <cellStyle name="差_2013调整事项_2018年环保局编审情况附表(环保局1)" xfId="254"/>
    <cellStyle name="差_2013调整事项_2018年环保局编审情况附表9.24925115838582(1)" xfId="255"/>
    <cellStyle name="差_2013调整事项_含权责发生制" xfId="256"/>
    <cellStyle name="差_2013调整事项_含权责发生制_2018年编审情况附表·0497175341662" xfId="257"/>
    <cellStyle name="差_2013调整事项_含权责发生制_2018年编审情况附表·h" xfId="258"/>
    <cellStyle name="差_2013调整事项_含权责发生制_2018年编审情况附表·建交委" xfId="259"/>
    <cellStyle name="差_2013调整事项_含权责发生制_2018年编审情况附表092692710024664(1)" xfId="260"/>
    <cellStyle name="差_2013调整事项_含权责发生制_2018年环保局编审情况附表(环保局1)" xfId="261"/>
    <cellStyle name="差_2013调整事项_含权责发生制_2018年环保局编审情况附表9.24925115838582(1)" xfId="262"/>
    <cellStyle name="差_2014、2015年补贴_（汇总表）(1)" xfId="263"/>
    <cellStyle name="差_2014-2015年一般公共和政府性基金收支平衡表1" xfId="264"/>
    <cellStyle name="差_2014年度支出预算调整处室汇总表" xfId="265"/>
    <cellStyle name="差_2014年度支出预算调整处室汇总表_2018年编审情况附表·0497175341662" xfId="266"/>
    <cellStyle name="差_2014年度支出预算调整处室汇总表_2018年编审情况附表·h" xfId="267"/>
    <cellStyle name="差_2014年度支出预算调整处室汇总表_2018年编审情况附表·建交委" xfId="268"/>
    <cellStyle name="差_2014年度支出预算调整处室汇总表_2018年编审情况附表092692710024664(1)" xfId="269"/>
    <cellStyle name="差_2014年度支出预算调整处室汇总表_2018年环保局编审情况附表(环保局1)" xfId="270"/>
    <cellStyle name="差_2014年度支出预算调整处室汇总表_2018年环保局编审情况附表9.24925115838582(1)" xfId="271"/>
    <cellStyle name="差_2014年津贴补贴预算调整表（医药）" xfId="272"/>
    <cellStyle name="差_2014年津贴补贴预算调整表（医药）_2018年编审情况附表·0497175341662" xfId="273"/>
    <cellStyle name="差_2014年津贴补贴预算调整表（医药）_2018年编审情况附表·h" xfId="274"/>
    <cellStyle name="差_2014年津贴补贴预算调整表（医药）_2018年编审情况附表·建交委" xfId="275"/>
    <cellStyle name="差_2014年津贴补贴预算调整表（医药）_2018年编审情况附表092692710024664(1)" xfId="276"/>
    <cellStyle name="差_2014年津贴补贴预算调整表（医药）_2018年环保局编审情况附表(环保局1)" xfId="277"/>
    <cellStyle name="差_2014年津贴补贴预算调整表（医药）_2018年环保局编审情况附表9.24925115838582(1)" xfId="278"/>
    <cellStyle name="差_2014调整事项" xfId="279"/>
    <cellStyle name="差_2014调整事项_2018年编审情况附表·0497175341662" xfId="280"/>
    <cellStyle name="差_2014调整事项_2018年编审情况附表·h" xfId="281"/>
    <cellStyle name="差_2014调整事项_2018年编审情况附表·建交委" xfId="282"/>
    <cellStyle name="差_2014调整事项_2018年编审情况附表092692710024664(1)" xfId="283"/>
    <cellStyle name="差_2014调整事项_2018年环保局编审情况附表(环保局1)" xfId="284"/>
    <cellStyle name="差_2014调整事项_2018年环保局编审情况附表9.24925115838582(1)" xfId="285"/>
    <cellStyle name="差_2014调整事项_含权责发生制" xfId="286"/>
    <cellStyle name="差_2014调整事项_含权责发生制_2018年编审情况附表·0497175341662" xfId="287"/>
    <cellStyle name="差_2014调整事项_含权责发生制_2018年编审情况附表·h" xfId="288"/>
    <cellStyle name="差_2014调整事项_含权责发生制_2018年编审情况附表·建交委" xfId="289"/>
    <cellStyle name="差_2014调整事项_含权责发生制_2018年编审情况附表092692710024664(1)" xfId="290"/>
    <cellStyle name="差_2014调整事项_含权责发生制_2018年环保局编审情况附表(环保局1)" xfId="291"/>
    <cellStyle name="差_2014调整事项_含权责发生制_2018年环保局编审情况附表9.24925115838582(1)" xfId="292"/>
    <cellStyle name="差_2018年编审情况附表·城建处（1）92717235350" xfId="293"/>
    <cellStyle name="差_20河南" xfId="294"/>
    <cellStyle name="差_20河南_03_2010年各地区一般预算平衡表" xfId="295"/>
    <cellStyle name="差_20河南_财力性转移支付2010年预算参考数" xfId="296"/>
    <cellStyle name="差_20河南_财力性转移支付2010年预算参考数_03_2010年各地区一般预算平衡表" xfId="297"/>
    <cellStyle name="差_22湖南" xfId="298"/>
    <cellStyle name="差_22湖南_03_2010年各地区一般预算平衡表" xfId="299"/>
    <cellStyle name="差_22湖南_财力性转移支付2010年预算参考数" xfId="300"/>
    <cellStyle name="差_22湖南_财力性转移支付2010年预算参考数_03_2010年各地区一般预算平衡表" xfId="301"/>
    <cellStyle name="差_27重庆" xfId="302"/>
    <cellStyle name="差_27重庆_03_2010年各地区一般预算平衡表" xfId="303"/>
    <cellStyle name="差_27重庆_财力性转移支付2010年预算参考数" xfId="304"/>
    <cellStyle name="差_27重庆_财力性转移支付2010年预算参考数_03_2010年各地区一般预算平衡表" xfId="305"/>
    <cellStyle name="差_28四川" xfId="306"/>
    <cellStyle name="差_28四川_03_2010年各地区一般预算平衡表" xfId="307"/>
    <cellStyle name="差_28四川_财力性转移支付2010年预算参考数" xfId="308"/>
    <cellStyle name="差_28四川_财力性转移支付2010年预算参考数_03_2010年各地区一般预算平衡表" xfId="309"/>
    <cellStyle name="差_30云南" xfId="310"/>
    <cellStyle name="差_30云南_1" xfId="311"/>
    <cellStyle name="差_30云南_1_03_2010年各地区一般预算平衡表" xfId="312"/>
    <cellStyle name="差_30云南_1_财力性转移支付2010年预算参考数" xfId="313"/>
    <cellStyle name="差_30云南_1_财力性转移支付2010年预算参考数_03_2010年各地区一般预算平衡表" xfId="314"/>
    <cellStyle name="差_32陕西" xfId="315"/>
    <cellStyle name="差_33甘肃" xfId="316"/>
    <cellStyle name="差_34青海" xfId="317"/>
    <cellStyle name="差_34青海_03_2010年各地区一般预算平衡表" xfId="318"/>
    <cellStyle name="差_34青海_1" xfId="319"/>
    <cellStyle name="差_34青海_1_03_2010年各地区一般预算平衡表" xfId="320"/>
    <cellStyle name="差_34青海_1_财力性转移支付2010年预算参考数" xfId="321"/>
    <cellStyle name="差_34青海_1_财力性转移支付2010年预算参考数_03_2010年各地区一般预算平衡表" xfId="322"/>
    <cellStyle name="差_34青海_财力性转移支付2010年预算参考数" xfId="323"/>
    <cellStyle name="差_34青海_财力性转移支付2010年预算参考数_03_2010年各地区一般预算平衡表" xfId="324"/>
    <cellStyle name="差_530623_2006年县级财政报表附表" xfId="325"/>
    <cellStyle name="差_530629_2006年县级财政报表附表" xfId="326"/>
    <cellStyle name="差_5334_2006年迪庆县级财政报表附表" xfId="327"/>
    <cellStyle name="差_7项转列的政府性基金2014-2015年收支匡算表-20150102" xfId="328"/>
    <cellStyle name="差_Book1" xfId="329"/>
    <cellStyle name="差_Book1_03_2010年各地区一般预算平衡表" xfId="330"/>
    <cellStyle name="差_Book1_财力性转移支付2010年预算参考数" xfId="331"/>
    <cellStyle name="差_Book1_财力性转移支付2010年预算参考数_03_2010年各地区一般预算平衡表" xfId="332"/>
    <cellStyle name="差_Book2" xfId="333"/>
    <cellStyle name="差_Book2_03_2010年各地区一般预算平衡表" xfId="334"/>
    <cellStyle name="差_Book2_财力性转移支付2010年预算参考数" xfId="335"/>
    <cellStyle name="差_Book2_财力性转移支付2010年预算参考数_03_2010年各地区一般预算平衡表" xfId="336"/>
    <cellStyle name="差_gdp" xfId="337"/>
    <cellStyle name="差_M01-2(州市补助收入)" xfId="338"/>
    <cellStyle name="差_NSZ141225" xfId="339"/>
    <cellStyle name="差_NSZ141230" xfId="340"/>
    <cellStyle name="差_Sheet1" xfId="341"/>
    <cellStyle name="差_YB0520崇明" xfId="342"/>
    <cellStyle name="差_安徽 缺口县区测算(地方填报)1" xfId="343"/>
    <cellStyle name="差_安徽 缺口县区测算(地方填报)1_03_2010年各地区一般预算平衡表" xfId="344"/>
    <cellStyle name="差_安徽 缺口县区测算(地方填报)1_财力性转移支付2010年预算参考数" xfId="345"/>
    <cellStyle name="差_安徽 缺口县区测算(地方填报)1_财力性转移支付2010年预算参考数_03_2010年各地区一般预算平衡表" xfId="346"/>
    <cellStyle name="差_按税种统计收入(201112-关账后)_to财政" xfId="347"/>
    <cellStyle name="差_按税种统计收入(201209)_to财政1" xfId="348"/>
    <cellStyle name="差_按税种统计收入(201210)_to财政" xfId="349"/>
    <cellStyle name="差_按税种统计收入（201210）_to财政" xfId="350"/>
    <cellStyle name="差_按税种统计收入(201211)_to财政" xfId="351"/>
    <cellStyle name="差_按税种统计收入（201211）_to财政tzh12318259" xfId="352"/>
    <cellStyle name="差_按税种统计收入(201302)_to财政" xfId="353"/>
    <cellStyle name="差_报诸处10月份报表·2013118172945910" xfId="354"/>
    <cellStyle name="差_不含人员经费系数" xfId="355"/>
    <cellStyle name="差_不含人员经费系数_03_2010年各地区一般预算平衡表" xfId="356"/>
    <cellStyle name="差_不含人员经费系数_财力性转移支付2010年预算参考数" xfId="357"/>
    <cellStyle name="差_不含人员经费系数_财力性转移支付2010年预算参考数_03_2010年各地区一般预算平衡表" xfId="358"/>
    <cellStyle name="差_财政供养人员" xfId="359"/>
    <cellStyle name="差_财政供养人员_03_2010年各地区一般预算平衡表" xfId="360"/>
    <cellStyle name="差_财政供养人员_财力性转移支付2010年预算参考数" xfId="361"/>
    <cellStyle name="差_财政供养人员_财力性转移支付2010年预算参考数_03_2010年各地区一般预算平衡表" xfId="362"/>
    <cellStyle name="差_财政户管及税收情况-提供地区处0116" xfId="363"/>
    <cellStyle name="差_测算结果" xfId="364"/>
    <cellStyle name="差_测算结果_03_2010年各地区一般预算平衡表" xfId="365"/>
    <cellStyle name="差_测算结果_财力性转移支付2010年预算参考数" xfId="366"/>
    <cellStyle name="差_测算结果_财力性转移支付2010年预算参考数_03_2010年各地区一般预算平衡表" xfId="367"/>
    <cellStyle name="差_测算结果汇总" xfId="368"/>
    <cellStyle name="差_测算结果汇总_03_2010年各地区一般预算平衡表" xfId="369"/>
    <cellStyle name="差_测算结果汇总_财力性转移支付2010年预算参考数" xfId="370"/>
    <cellStyle name="差_测算结果汇总_财力性转移支付2010年预算参考数_03_2010年各地区一般预算平衡表" xfId="371"/>
    <cellStyle name="差_成本差异系数" xfId="372"/>
    <cellStyle name="差_成本差异系数（含人口规模）" xfId="373"/>
    <cellStyle name="差_成本差异系数（含人口规模）_03_2010年各地区一般预算平衡表" xfId="374"/>
    <cellStyle name="差_成本差异系数（含人口规模）_财力性转移支付2010年预算参考数" xfId="375"/>
    <cellStyle name="差_成本差异系数（含人口规模）_财力性转移支付2010年预算参考数_03_2010年各地区一般预算平衡表" xfId="376"/>
    <cellStyle name="差_成本差异系数_03_2010年各地区一般预算平衡表" xfId="377"/>
    <cellStyle name="差_成本差异系数_财力性转移支付2010年预算参考数" xfId="378"/>
    <cellStyle name="差_成本差异系数_财力性转移支付2010年预算参考数_03_2010年各地区一般预算平衡表" xfId="379"/>
    <cellStyle name="差_城管局编审情况附表（终稿）" xfId="380"/>
    <cellStyle name="差_城建部门" xfId="381"/>
    <cellStyle name="差_赤字12500(不超收)" xfId="382"/>
    <cellStyle name="差_打印2012年开发区镇税收情况-调整后0116" xfId="383"/>
    <cellStyle name="差_第五部分(才淼、饶永宏）" xfId="384"/>
    <cellStyle name="差_第一部分：综合全" xfId="385"/>
    <cellStyle name="差_分科目情况" xfId="386"/>
    <cellStyle name="差_分科目情况_2018年编审情况附表·0497175341662" xfId="387"/>
    <cellStyle name="差_分科目情况_2018年编审情况附表·h" xfId="388"/>
    <cellStyle name="差_分科目情况_2018年编审情况附表·建交委" xfId="389"/>
    <cellStyle name="差_分科目情况_2018年编审情况附表092692710024664(1)" xfId="390"/>
    <cellStyle name="差_分科目情况_2018年环保局编审情况附表(环保局1)" xfId="391"/>
    <cellStyle name="差_分科目情况_2018年环保局编审情况附表9.24925115838582(1)" xfId="392"/>
    <cellStyle name="差_分科目情况_含权责发生制" xfId="393"/>
    <cellStyle name="差_分科目情况_含权责发生制_2018年编审情况附表·0497175341662" xfId="394"/>
    <cellStyle name="差_分科目情况_含权责发生制_2018年编审情况附表·h" xfId="395"/>
    <cellStyle name="差_分科目情况_含权责发生制_2018年编审情况附表·建交委" xfId="396"/>
    <cellStyle name="差_分科目情况_含权责发生制_2018年编审情况附表092692710024664(1)" xfId="397"/>
    <cellStyle name="差_分科目情况_含权责发生制_2018年环保局编审情况附表(环保局1)" xfId="398"/>
    <cellStyle name="差_分科目情况_含权责发生制_2018年环保局编审情况附表9.24925115838582(1)" xfId="399"/>
    <cellStyle name="差_分析缺口率" xfId="400"/>
    <cellStyle name="差_分析缺口率_03_2010年各地区一般预算平衡表" xfId="401"/>
    <cellStyle name="差_分析缺口率_财力性转移支付2010年预算参考数" xfId="402"/>
    <cellStyle name="差_分析缺口率_财力性转移支付2010年预算参考数_03_2010年各地区一般预算平衡表" xfId="403"/>
    <cellStyle name="差_分县成本差异系数" xfId="404"/>
    <cellStyle name="差_分县成本差异系数_03_2010年各地区一般预算平衡表" xfId="405"/>
    <cellStyle name="差_分县成本差异系数_不含人员经费系数" xfId="406"/>
    <cellStyle name="差_分县成本差异系数_不含人员经费系数_03_2010年各地区一般预算平衡表" xfId="407"/>
    <cellStyle name="差_分县成本差异系数_不含人员经费系数_财力性转移支付2010年预算参考数" xfId="408"/>
    <cellStyle name="差_分县成本差异系数_不含人员经费系数_财力性转移支付2010年预算参考数_03_2010年各地区一般预算平衡表" xfId="409"/>
    <cellStyle name="差_分县成本差异系数_财力性转移支付2010年预算参考数" xfId="410"/>
    <cellStyle name="差_分县成本差异系数_财力性转移支付2010年预算参考数_03_2010年各地区一般预算平衡表" xfId="411"/>
    <cellStyle name="差_分县成本差异系数_民生政策最低支出需求" xfId="412"/>
    <cellStyle name="差_分县成本差异系数_民生政策最低支出需求_03_2010年各地区一般预算平衡表" xfId="413"/>
    <cellStyle name="差_分县成本差异系数_民生政策最低支出需求_财力性转移支付2010年预算参考数" xfId="414"/>
    <cellStyle name="差_分县成本差异系数_民生政策最低支出需求_财力性转移支付2010年预算参考数_03_2010年各地区一般预算平衡表" xfId="415"/>
    <cellStyle name="差_附表" xfId="416"/>
    <cellStyle name="差_附表_03_2010年各地区一般预算平衡表" xfId="417"/>
    <cellStyle name="差_附表_财力性转移支付2010年预算参考数" xfId="418"/>
    <cellStyle name="差_附表_财力性转移支付2010年预算参考数_03_2010年各地区一般预算平衡表" xfId="419"/>
    <cellStyle name="差_附件2：部门规划表" xfId="420"/>
    <cellStyle name="差_附件2：部门规划表_2018年编审情况附表·0497175341662" xfId="421"/>
    <cellStyle name="差_附件2：部门规划表_2018年编审情况附表·h" xfId="422"/>
    <cellStyle name="差_附件2：部门规划表_2018年编审情况附表·建交委" xfId="423"/>
    <cellStyle name="差_附件2：部门规划表_2018年编审情况附表092692710024664(1)" xfId="424"/>
    <cellStyle name="差_附件2：部门规划表_2018年环保局编审情况附表(环保局1)" xfId="425"/>
    <cellStyle name="差_附件2：部门规划表_2018年环保局编审情况附表9.24925115838582(1)" xfId="426"/>
    <cellStyle name="差_公共财政一般性转移支付测算表0918" xfId="427"/>
    <cellStyle name="差_公共财政专项转移支付测算表0918" xfId="428"/>
    <cellStyle name="差_含权责发生制" xfId="429"/>
    <cellStyle name="差_含权责发生制_1" xfId="430"/>
    <cellStyle name="差_行政(燃修费)" xfId="431"/>
    <cellStyle name="差_行政(燃修费)_03_2010年各地区一般预算平衡表" xfId="432"/>
    <cellStyle name="差_行政(燃修费)_不含人员经费系数" xfId="433"/>
    <cellStyle name="差_行政(燃修费)_不含人员经费系数_03_2010年各地区一般预算平衡表" xfId="434"/>
    <cellStyle name="差_行政(燃修费)_不含人员经费系数_财力性转移支付2010年预算参考数" xfId="435"/>
    <cellStyle name="差_行政(燃修费)_不含人员经费系数_财力性转移支付2010年预算参考数_03_2010年各地区一般预算平衡表" xfId="436"/>
    <cellStyle name="差_行政(燃修费)_财力性转移支付2010年预算参考数" xfId="437"/>
    <cellStyle name="差_行政(燃修费)_财力性转移支付2010年预算参考数_03_2010年各地区一般预算平衡表" xfId="438"/>
    <cellStyle name="差_行政(燃修费)_民生政策最低支出需求" xfId="439"/>
    <cellStyle name="差_行政(燃修费)_民生政策最低支出需求_03_2010年各地区一般预算平衡表" xfId="440"/>
    <cellStyle name="差_行政(燃修费)_民生政策最低支出需求_财力性转移支付2010年预算参考数" xfId="441"/>
    <cellStyle name="差_行政(燃修费)_民生政策最低支出需求_财力性转移支付2010年预算参考数_03_2010年各地区一般预算平衡表" xfId="442"/>
    <cellStyle name="差_行政(燃修费)_县市旗测算-新科目（含人口规模效应）" xfId="443"/>
    <cellStyle name="差_行政(燃修费)_县市旗测算-新科目（含人口规模效应）_03_2010年各地区一般预算平衡表" xfId="444"/>
    <cellStyle name="差_行政(燃修费)_县市旗测算-新科目（含人口规模效应）_财力性转移支付2010年预算参考数" xfId="445"/>
    <cellStyle name="差_行政(燃修费)_县市旗测算-新科目（含人口规模效应）_财力性转移支付2010年预算参考数_03_2010年各地区一般预算平衡表" xfId="446"/>
    <cellStyle name="差_行政（人员）" xfId="447"/>
    <cellStyle name="差_行政（人员）_03_2010年各地区一般预算平衡表" xfId="448"/>
    <cellStyle name="差_行政（人员）_不含人员经费系数" xfId="449"/>
    <cellStyle name="差_行政（人员）_不含人员经费系数_03_2010年各地区一般预算平衡表" xfId="450"/>
    <cellStyle name="差_行政（人员）_不含人员经费系数_财力性转移支付2010年预算参考数" xfId="451"/>
    <cellStyle name="差_行政（人员）_不含人员经费系数_财力性转移支付2010年预算参考数_03_2010年各地区一般预算平衡表" xfId="452"/>
    <cellStyle name="差_行政（人员）_财力性转移支付2010年预算参考数" xfId="453"/>
    <cellStyle name="差_行政（人员）_财力性转移支付2010年预算参考数_03_2010年各地区一般预算平衡表" xfId="454"/>
    <cellStyle name="差_行政（人员）_民生政策最低支出需求" xfId="455"/>
    <cellStyle name="差_行政（人员）_民生政策最低支出需求_03_2010年各地区一般预算平衡表" xfId="456"/>
    <cellStyle name="差_行政（人员）_民生政策最低支出需求_财力性转移支付2010年预算参考数" xfId="457"/>
    <cellStyle name="差_行政（人员）_民生政策最低支出需求_财力性转移支付2010年预算参考数_03_2010年各地区一般预算平衡表" xfId="458"/>
    <cellStyle name="差_行政（人员）_县市旗测算-新科目（含人口规模效应）" xfId="459"/>
    <cellStyle name="差_行政（人员）_县市旗测算-新科目（含人口规模效应）_03_2010年各地区一般预算平衡表" xfId="460"/>
    <cellStyle name="差_行政（人员）_县市旗测算-新科目（含人口规模效应）_财力性转移支付2010年预算参考数" xfId="461"/>
    <cellStyle name="差_行政（人员）_县市旗测算-新科目（含人口规模效应）_财力性转移支付2010年预算参考数_03_2010年各地区一般预算平衡表" xfId="462"/>
    <cellStyle name="差_行政公检法测算" xfId="463"/>
    <cellStyle name="差_行政公检法测算_03_2010年各地区一般预算平衡表" xfId="464"/>
    <cellStyle name="差_行政公检法测算_不含人员经费系数" xfId="465"/>
    <cellStyle name="差_行政公检法测算_不含人员经费系数_03_2010年各地区一般预算平衡表" xfId="466"/>
    <cellStyle name="差_行政公检法测算_不含人员经费系数_财力性转移支付2010年预算参考数" xfId="467"/>
    <cellStyle name="差_行政公检法测算_不含人员经费系数_财力性转移支付2010年预算参考数_03_2010年各地区一般预算平衡表" xfId="468"/>
    <cellStyle name="差_行政公检法测算_财力性转移支付2010年预算参考数" xfId="469"/>
    <cellStyle name="差_行政公检法测算_财力性转移支付2010年预算参考数_03_2010年各地区一般预算平衡表" xfId="470"/>
    <cellStyle name="差_行政公检法测算_民生政策最低支出需求" xfId="471"/>
    <cellStyle name="差_行政公检法测算_民生政策最低支出需求_03_2010年各地区一般预算平衡表" xfId="472"/>
    <cellStyle name="差_行政公检法测算_民生政策最低支出需求_财力性转移支付2010年预算参考数" xfId="473"/>
    <cellStyle name="差_行政公检法测算_民生政策最低支出需求_财力性转移支付2010年预算参考数_03_2010年各地区一般预算平衡表" xfId="474"/>
    <cellStyle name="差_行政公检法测算_县市旗测算-新科目（含人口规模效应）" xfId="475"/>
    <cellStyle name="差_行政公检法测算_县市旗测算-新科目（含人口规模效应）_03_2010年各地区一般预算平衡表" xfId="476"/>
    <cellStyle name="差_行政公检法测算_县市旗测算-新科目（含人口规模效应）_财力性转移支付2010年预算参考数" xfId="477"/>
    <cellStyle name="差_行政公检法测算_县市旗测算-新科目（含人口规模效应）_财力性转移支付2010年预算参考数_03_2010年各地区一般预算平衡表" xfId="478"/>
    <cellStyle name="差_河南 缺口县区测算(地方填报)" xfId="479"/>
    <cellStyle name="差_河南 缺口县区测算(地方填报)_03_2010年各地区一般预算平衡表" xfId="480"/>
    <cellStyle name="差_河南 缺口县区测算(地方填报)_财力性转移支付2010年预算参考数" xfId="481"/>
    <cellStyle name="差_河南 缺口县区测算(地方填报)_财力性转移支付2010年预算参考数_03_2010年各地区一般预算平衡表" xfId="482"/>
    <cellStyle name="差_河南 缺口县区测算(地方填报白)" xfId="483"/>
    <cellStyle name="差_河南 缺口县区测算(地方填报白)_03_2010年各地区一般预算平衡表" xfId="484"/>
    <cellStyle name="差_河南 缺口县区测算(地方填报白)_财力性转移支付2010年预算参考数" xfId="485"/>
    <cellStyle name="差_河南 缺口县区测算(地方填报白)_财力性转移支付2010年预算参考数_03_2010年各地区一般预算平衡表" xfId="486"/>
    <cellStyle name="差_核定人数对比" xfId="487"/>
    <cellStyle name="差_核定人数对比_03_2010年各地区一般预算平衡表" xfId="488"/>
    <cellStyle name="差_核定人数对比_财力性转移支付2010年预算参考数" xfId="489"/>
    <cellStyle name="差_核定人数对比_财力性转移支付2010年预算参考数_03_2010年各地区一般预算平衡表" xfId="490"/>
    <cellStyle name="差_核定人数下发表" xfId="491"/>
    <cellStyle name="差_核定人数下发表_03_2010年各地区一般预算平衡表" xfId="492"/>
    <cellStyle name="差_核定人数下发表_财力性转移支付2010年预算参考数" xfId="493"/>
    <cellStyle name="差_核定人数下发表_财力性转移支付2010年预算参考数_03_2010年各地区一般预算平衡表" xfId="494"/>
    <cellStyle name="差_汇总" xfId="495"/>
    <cellStyle name="差_汇总_03_2010年各地区一般预算平衡表" xfId="496"/>
    <cellStyle name="差_汇总_2018年编审情况附表·0497175341662" xfId="497"/>
    <cellStyle name="差_汇总_2018年编审情况附表·h" xfId="498"/>
    <cellStyle name="差_汇总_2018年编审情况附表·城建处（1）92717235350" xfId="499"/>
    <cellStyle name="差_汇总_2018年编审情况附表·建交委" xfId="500"/>
    <cellStyle name="差_汇总_2018年编审情况附表092692710024664(1)" xfId="501"/>
    <cellStyle name="差_汇总_2018年环保局编审情况附表(环保局1)" xfId="502"/>
    <cellStyle name="差_汇总_2018年环保局编审情况附表9.24925115838582(1)" xfId="503"/>
    <cellStyle name="差_汇总_财力性转移支付2010年预算参考数" xfId="504"/>
    <cellStyle name="差_汇总_财力性转移支付2010年预算参考数_03_2010年各地区一般预算平衡表" xfId="505"/>
    <cellStyle name="差_汇总_项目库修改·城建处109162320223" xfId="506"/>
    <cellStyle name="差_汇总表" xfId="507"/>
    <cellStyle name="差_汇总表_03_2010年各地区一般预算平衡表" xfId="508"/>
    <cellStyle name="差_汇总表_财力性转移支付2010年预算参考数" xfId="509"/>
    <cellStyle name="差_汇总表_财力性转移支付2010年预算参考数_03_2010年各地区一般预算平衡表" xfId="510"/>
    <cellStyle name="差_汇总表4" xfId="511"/>
    <cellStyle name="差_汇总表4_03_2010年各地区一般预算平衡表" xfId="512"/>
    <cellStyle name="差_汇总表4_财力性转移支付2010年预算参考数" xfId="513"/>
    <cellStyle name="差_汇总表4_财力性转移支付2010年预算参考数_03_2010年各地区一般预算平衡表" xfId="514"/>
    <cellStyle name="差_汇总-县级财政报表附表" xfId="515"/>
    <cellStyle name="差_检验表" xfId="516"/>
    <cellStyle name="差_检验表（调整后）" xfId="517"/>
    <cellStyle name="差_教育(按照总人口测算）—20080416" xfId="518"/>
    <cellStyle name="差_教育(按照总人口测算）—20080416_03_2010年各地区一般预算平衡表" xfId="519"/>
    <cellStyle name="差_教育(按照总人口测算）—20080416_不含人员经费系数" xfId="520"/>
    <cellStyle name="差_教育(按照总人口测算）—20080416_不含人员经费系数_03_2010年各地区一般预算平衡表" xfId="521"/>
    <cellStyle name="差_教育(按照总人口测算）—20080416_不含人员经费系数_财力性转移支付2010年预算参考数" xfId="522"/>
    <cellStyle name="差_教育(按照总人口测算）—20080416_不含人员经费系数_财力性转移支付2010年预算参考数_03_2010年各地区一般预算平衡表" xfId="523"/>
    <cellStyle name="差_教育(按照总人口测算）—20080416_财力性转移支付2010年预算参考数" xfId="524"/>
    <cellStyle name="差_教育(按照总人口测算）—20080416_财力性转移支付2010年预算参考数_03_2010年各地区一般预算平衡表" xfId="525"/>
    <cellStyle name="差_教育(按照总人口测算）—20080416_民生政策最低支出需求" xfId="526"/>
    <cellStyle name="差_教育(按照总人口测算）—20080416_民生政策最低支出需求_03_2010年各地区一般预算平衡表" xfId="527"/>
    <cellStyle name="差_教育(按照总人口测算）—20080416_民生政策最低支出需求_财力性转移支付2010年预算参考数" xfId="528"/>
    <cellStyle name="差_教育(按照总人口测算）—20080416_民生政策最低支出需求_财力性转移支付2010年预算参考数_03_2010年各地区一般预算平衡表" xfId="529"/>
    <cellStyle name="差_教育(按照总人口测算）—20080416_县市旗测算-新科目（含人口规模效应）" xfId="530"/>
    <cellStyle name="差_教育(按照总人口测算）—20080416_县市旗测算-新科目（含人口规模效应）_03_2010年各地区一般预算平衡表" xfId="531"/>
    <cellStyle name="差_教育(按照总人口测算）—20080416_县市旗测算-新科目（含人口规模效应）_财力性转移支付2010年预算参考数" xfId="532"/>
    <cellStyle name="差_教育(按照总人口测算）—20080416_县市旗测算-新科目（含人口规模效应）_财力性转移支付2010年预算参考数_03_2010年各地区一般预算平衡表" xfId="533"/>
    <cellStyle name="差_开发区增量分成测算表——02——2012" xfId="534"/>
    <cellStyle name="差_丽江汇总" xfId="535"/>
    <cellStyle name="差_民生政策最低支出需求" xfId="536"/>
    <cellStyle name="差_民生政策最低支出需求_03_2010年各地区一般预算平衡表" xfId="537"/>
    <cellStyle name="差_民生政策最低支出需求_财力性转移支付2010年预算参考数" xfId="538"/>
    <cellStyle name="差_民生政策最低支出需求_财力性转移支付2010年预算参考数_03_2010年各地区一般预算平衡表" xfId="539"/>
    <cellStyle name="差_南汇新城镇2011年含下放户税收分税种情况-20120921" xfId="540"/>
    <cellStyle name="差_农林水和城市维护标准支出20080505－县区合计" xfId="541"/>
    <cellStyle name="差_农林水和城市维护标准支出20080505－县区合计_03_2010年各地区一般预算平衡表" xfId="542"/>
    <cellStyle name="差_农林水和城市维护标准支出20080505－县区合计_不含人员经费系数" xfId="543"/>
    <cellStyle name="差_农林水和城市维护标准支出20080505－县区合计_不含人员经费系数_03_2010年各地区一般预算平衡表" xfId="544"/>
    <cellStyle name="差_农林水和城市维护标准支出20080505－县区合计_不含人员经费系数_财力性转移支付2010年预算参考数" xfId="545"/>
    <cellStyle name="差_农林水和城市维护标准支出20080505－县区合计_不含人员经费系数_财力性转移支付2010年预算参考数_03_2010年各地区一般预算平衡表" xfId="546"/>
    <cellStyle name="差_农林水和城市维护标准支出20080505－县区合计_财力性转移支付2010年预算参考数" xfId="547"/>
    <cellStyle name="差_农林水和城市维护标准支出20080505－县区合计_财力性转移支付2010年预算参考数_03_2010年各地区一般预算平衡表" xfId="548"/>
    <cellStyle name="差_农林水和城市维护标准支出20080505－县区合计_民生政策最低支出需求" xfId="549"/>
    <cellStyle name="差_农林水和城市维护标准支出20080505－县区合计_民生政策最低支出需求_03_2010年各地区一般预算平衡表" xfId="550"/>
    <cellStyle name="差_农林水和城市维护标准支出20080505－县区合计_民生政策最低支出需求_财力性转移支付2010年预算参考数" xfId="551"/>
    <cellStyle name="差_农林水和城市维护标准支出20080505－县区合计_民生政策最低支出需求_财力性转移支付2010年预算参考数_03_2010年各地区一般预算平衡表" xfId="552"/>
    <cellStyle name="差_农林水和城市维护标准支出20080505－县区合计_县市旗测算-新科目（含人口规模效应）" xfId="553"/>
    <cellStyle name="差_农林水和城市维护标准支出20080505－县区合计_县市旗测算-新科目（含人口规模效应）_03_2010年各地区一般预算平衡表" xfId="554"/>
    <cellStyle name="差_农林水和城市维护标准支出20080505－县区合计_县市旗测算-新科目（含人口规模效应）_财力性转移支付2010年预算参考数" xfId="555"/>
    <cellStyle name="差_农林水和城市维护标准支出20080505－县区合计_县市旗测算-新科目（含人口规模效应）_财力性转移支付2010年预算参考数_03_2010年各地区一般预算平衡表" xfId="556"/>
    <cellStyle name="差_平邑" xfId="557"/>
    <cellStyle name="差_平邑_03_2010年各地区一般预算平衡表" xfId="558"/>
    <cellStyle name="差_平邑_财力性转移支付2010年预算参考数" xfId="559"/>
    <cellStyle name="差_平邑_财力性转移支付2010年预算参考数_03_2010年各地区一般预算平衡表" xfId="560"/>
    <cellStyle name="差_其他部门(按照总人口测算）—20080416" xfId="561"/>
    <cellStyle name="差_其他部门(按照总人口测算）—20080416_03_2010年各地区一般预算平衡表" xfId="562"/>
    <cellStyle name="差_其他部门(按照总人口测算）—20080416_不含人员经费系数" xfId="563"/>
    <cellStyle name="差_其他部门(按照总人口测算）—20080416_不含人员经费系数_03_2010年各地区一般预算平衡表" xfId="564"/>
    <cellStyle name="差_其他部门(按照总人口测算）—20080416_不含人员经费系数_财力性转移支付2010年预算参考数" xfId="565"/>
    <cellStyle name="差_其他部门(按照总人口测算）—20080416_不含人员经费系数_财力性转移支付2010年预算参考数_03_2010年各地区一般预算平衡表" xfId="566"/>
    <cellStyle name="差_其他部门(按照总人口测算）—20080416_财力性转移支付2010年预算参考数" xfId="567"/>
    <cellStyle name="差_其他部门(按照总人口测算）—20080416_财力性转移支付2010年预算参考数_03_2010年各地区一般预算平衡表" xfId="568"/>
    <cellStyle name="差_其他部门(按照总人口测算）—20080416_民生政策最低支出需求" xfId="569"/>
    <cellStyle name="差_其他部门(按照总人口测算）—20080416_民生政策最低支出需求_03_2010年各地区一般预算平衡表" xfId="570"/>
    <cellStyle name="差_其他部门(按照总人口测算）—20080416_民生政策最低支出需求_财力性转移支付2010年预算参考数" xfId="571"/>
    <cellStyle name="差_其他部门(按照总人口测算）—20080416_民生政策最低支出需求_财力性转移支付2010年预算参考数_03_2010年各地区一般预算平衡表" xfId="572"/>
    <cellStyle name="差_其他部门(按照总人口测算）—20080416_县市旗测算-新科目（含人口规模效应）" xfId="573"/>
    <cellStyle name="差_其他部门(按照总人口测算）—20080416_县市旗测算-新科目（含人口规模效应）_03_2010年各地区一般预算平衡表" xfId="574"/>
    <cellStyle name="差_其他部门(按照总人口测算）—20080416_县市旗测算-新科目（含人口规模效应）_财力性转移支付2010年预算参考数" xfId="575"/>
    <cellStyle name="差_其他部门(按照总人口测算）—20080416_县市旗测算-新科目（含人口规模效应）_财力性转移支付2010年预算参考数_03_2010年各地区一般预算平衡表" xfId="576"/>
    <cellStyle name="差_青海 缺口县区测算(地方填报)" xfId="577"/>
    <cellStyle name="差_青海 缺口县区测算(地方填报)_03_2010年各地区一般预算平衡表" xfId="578"/>
    <cellStyle name="差_青海 缺口县区测算(地方填报)_财力性转移支付2010年预算参考数" xfId="579"/>
    <cellStyle name="差_青海 缺口县区测算(地方填报)_财力性转移支付2010年预算参考数_03_2010年各地区一般预算平衡表" xfId="580"/>
    <cellStyle name="差_缺口县区测算" xfId="581"/>
    <cellStyle name="差_缺口县区测算（11.13）" xfId="582"/>
    <cellStyle name="差_缺口县区测算（11.13）_03_2010年各地区一般预算平衡表" xfId="583"/>
    <cellStyle name="差_缺口县区测算（11.13）_财力性转移支付2010年预算参考数" xfId="584"/>
    <cellStyle name="差_缺口县区测算（11.13）_财力性转移支付2010年预算参考数_03_2010年各地区一般预算平衡表" xfId="585"/>
    <cellStyle name="差_缺口县区测算(按2007支出增长25%测算)" xfId="586"/>
    <cellStyle name="差_缺口县区测算(按2007支出增长25%测算)_03_2010年各地区一般预算平衡表" xfId="587"/>
    <cellStyle name="差_缺口县区测算(按2007支出增长25%测算)_财力性转移支付2010年预算参考数" xfId="588"/>
    <cellStyle name="差_缺口县区测算(按2007支出增长25%测算)_财力性转移支付2010年预算参考数_03_2010年各地区一般预算平衡表" xfId="589"/>
    <cellStyle name="差_缺口县区测算(按核定人数)" xfId="590"/>
    <cellStyle name="差_缺口县区测算(按核定人数)_03_2010年各地区一般预算平衡表" xfId="591"/>
    <cellStyle name="差_缺口县区测算(按核定人数)_财力性转移支付2010年预算参考数" xfId="592"/>
    <cellStyle name="差_缺口县区测算(按核定人数)_财力性转移支付2010年预算参考数_03_2010年各地区一般预算平衡表" xfId="593"/>
    <cellStyle name="差_缺口县区测算(财政部标准)" xfId="594"/>
    <cellStyle name="差_缺口县区测算(财政部标准)_03_2010年各地区一般预算平衡表" xfId="595"/>
    <cellStyle name="差_缺口县区测算(财政部标准)_财力性转移支付2010年预算参考数" xfId="596"/>
    <cellStyle name="差_缺口县区测算(财政部标准)_财力性转移支付2010年预算参考数_03_2010年各地区一般预算平衡表" xfId="597"/>
    <cellStyle name="差_缺口县区测算_03_2010年各地区一般预算平衡表" xfId="598"/>
    <cellStyle name="差_缺口县区测算_财力性转移支付2010年预算参考数" xfId="599"/>
    <cellStyle name="差_缺口县区测算_财力性转移支付2010年预算参考数_03_2010年各地区一般预算平衡表" xfId="600"/>
    <cellStyle name="差_人员工资和公用经费" xfId="601"/>
    <cellStyle name="差_人员工资和公用经费_03_2010年各地区一般预算平衡表" xfId="602"/>
    <cellStyle name="差_人员工资和公用经费_财力性转移支付2010年预算参考数" xfId="603"/>
    <cellStyle name="差_人员工资和公用经费_财力性转移支付2010年预算参考数_03_2010年各地区一般预算平衡表" xfId="604"/>
    <cellStyle name="差_人员工资和公用经费2" xfId="605"/>
    <cellStyle name="差_人员工资和公用经费2_03_2010年各地区一般预算平衡表" xfId="606"/>
    <cellStyle name="差_人员工资和公用经费2_财力性转移支付2010年预算参考数" xfId="607"/>
    <cellStyle name="差_人员工资和公用经费2_财力性转移支付2010年预算参考数_03_2010年各地区一般预算平衡表" xfId="608"/>
    <cellStyle name="差_人员工资和公用经费3" xfId="609"/>
    <cellStyle name="差_人员工资和公用经费3_03_2010年各地区一般预算平衡表" xfId="610"/>
    <cellStyle name="差_人员工资和公用经费3_财力性转移支付2010年预算参考数" xfId="611"/>
    <cellStyle name="差_人员工资和公用经费3_财力性转移支付2010年预算参考数_03_2010年各地区一般预算平衡表" xfId="612"/>
    <cellStyle name="差_山东省民生支出标准" xfId="613"/>
    <cellStyle name="差_山东省民生支出标准_03_2010年各地区一般预算平衡表" xfId="614"/>
    <cellStyle name="差_山东省民生支出标准_财力性转移支付2010年预算参考数" xfId="615"/>
    <cellStyle name="差_山东省民生支出标准_财力性转移支付2010年预算参考数_03_2010年各地区一般预算平衡表" xfId="616"/>
    <cellStyle name="差_市辖区测算20080510" xfId="617"/>
    <cellStyle name="差_市辖区测算20080510_03_2010年各地区一般预算平衡表" xfId="618"/>
    <cellStyle name="差_市辖区测算20080510_不含人员经费系数" xfId="619"/>
    <cellStyle name="差_市辖区测算20080510_不含人员经费系数_03_2010年各地区一般预算平衡表" xfId="620"/>
    <cellStyle name="差_市辖区测算20080510_不含人员经费系数_财力性转移支付2010年预算参考数" xfId="621"/>
    <cellStyle name="差_市辖区测算20080510_不含人员经费系数_财力性转移支付2010年预算参考数_03_2010年各地区一般预算平衡表" xfId="622"/>
    <cellStyle name="差_市辖区测算20080510_财力性转移支付2010年预算参考数" xfId="623"/>
    <cellStyle name="差_市辖区测算20080510_财力性转移支付2010年预算参考数_03_2010年各地区一般预算平衡表" xfId="624"/>
    <cellStyle name="差_市辖区测算20080510_民生政策最低支出需求" xfId="625"/>
    <cellStyle name="差_市辖区测算20080510_民生政策最低支出需求_03_2010年各地区一般预算平衡表" xfId="626"/>
    <cellStyle name="差_市辖区测算20080510_民生政策最低支出需求_财力性转移支付2010年预算参考数" xfId="627"/>
    <cellStyle name="差_市辖区测算20080510_民生政策最低支出需求_财力性转移支付2010年预算参考数_03_2010年各地区一般预算平衡表" xfId="628"/>
    <cellStyle name="差_市辖区测算20080510_县市旗测算-新科目（含人口规模效应）" xfId="629"/>
    <cellStyle name="差_市辖区测算20080510_县市旗测算-新科目（含人口规模效应）_03_2010年各地区一般预算平衡表" xfId="630"/>
    <cellStyle name="差_市辖区测算20080510_县市旗测算-新科目（含人口规模效应）_财力性转移支付2010年预算参考数" xfId="631"/>
    <cellStyle name="差_市辖区测算20080510_县市旗测算-新科目（含人口规模效应）_财力性转移支付2010年预算参考数_03_2010年各地区一般预算平衡表" xfId="632"/>
    <cellStyle name="差_市辖区测算-新科目（20080626）" xfId="633"/>
    <cellStyle name="差_市辖区测算-新科目（20080626）_03_2010年各地区一般预算平衡表" xfId="634"/>
    <cellStyle name="差_市辖区测算-新科目（20080626）_不含人员经费系数" xfId="635"/>
    <cellStyle name="差_市辖区测算-新科目（20080626）_不含人员经费系数_03_2010年各地区一般预算平衡表" xfId="636"/>
    <cellStyle name="差_市辖区测算-新科目（20080626）_不含人员经费系数_财力性转移支付2010年预算参考数" xfId="637"/>
    <cellStyle name="差_市辖区测算-新科目（20080626）_不含人员经费系数_财力性转移支付2010年预算参考数_03_2010年各地区一般预算平衡表" xfId="638"/>
    <cellStyle name="差_市辖区测算-新科目（20080626）_财力性转移支付2010年预算参考数" xfId="639"/>
    <cellStyle name="差_市辖区测算-新科目（20080626）_财力性转移支付2010年预算参考数_03_2010年各地区一般预算平衡表" xfId="640"/>
    <cellStyle name="差_市辖区测算-新科目（20080626）_民生政策最低支出需求" xfId="641"/>
    <cellStyle name="差_市辖区测算-新科目（20080626）_民生政策最低支出需求_03_2010年各地区一般预算平衡表" xfId="642"/>
    <cellStyle name="差_市辖区测算-新科目（20080626）_民生政策最低支出需求_财力性转移支付2010年预算参考数" xfId="643"/>
    <cellStyle name="差_市辖区测算-新科目（20080626）_民生政策最低支出需求_财力性转移支付2010年预算参考数_03_2010年各地区一般预算平衡表" xfId="644"/>
    <cellStyle name="差_市辖区测算-新科目（20080626）_县市旗测算-新科目（含人口规模效应）" xfId="645"/>
    <cellStyle name="差_市辖区测算-新科目（20080626）_县市旗测算-新科目（含人口规模效应）_03_2010年各地区一般预算平衡表" xfId="646"/>
    <cellStyle name="差_市辖区测算-新科目（20080626）_县市旗测算-新科目（含人口规模效应）_财力性转移支付2010年预算参考数" xfId="647"/>
    <cellStyle name="差_市辖区测算-新科目（20080626）_县市旗测算-新科目（含人口规模效应）_财力性转移支付2010年预算参考数_03_2010年各地区一般预算平衡表" xfId="648"/>
    <cellStyle name="差_调整后--按税种统计收入(201212)_to财政" xfId="649"/>
    <cellStyle name="差_同德" xfId="650"/>
    <cellStyle name="差_同德_03_2010年各地区一般预算平衡表" xfId="651"/>
    <cellStyle name="差_同德_财力性转移支付2010年预算参考数" xfId="652"/>
    <cellStyle name="差_同德_财力性转移支付2010年预算参考数_03_2010年各地区一般预算平衡表" xfId="653"/>
    <cellStyle name="差_危改资金测算" xfId="654"/>
    <cellStyle name="差_危改资金测算_03_2010年各地区一般预算平衡表" xfId="655"/>
    <cellStyle name="差_危改资金测算_财力性转移支付2010年预算参考数" xfId="656"/>
    <cellStyle name="差_危改资金测算_财力性转移支付2010年预算参考数_03_2010年各地区一般预算平衡表" xfId="657"/>
    <cellStyle name="差_卫生(按照总人口测算）—20080416" xfId="658"/>
    <cellStyle name="差_卫生(按照总人口测算）—20080416_03_2010年各地区一般预算平衡表" xfId="659"/>
    <cellStyle name="差_卫生(按照总人口测算）—20080416_不含人员经费系数" xfId="660"/>
    <cellStyle name="差_卫生(按照总人口测算）—20080416_不含人员经费系数_03_2010年各地区一般预算平衡表" xfId="661"/>
    <cellStyle name="差_卫生(按照总人口测算）—20080416_不含人员经费系数_财力性转移支付2010年预算参考数" xfId="662"/>
    <cellStyle name="差_卫生(按照总人口测算）—20080416_不含人员经费系数_财力性转移支付2010年预算参考数_03_2010年各地区一般预算平衡表" xfId="663"/>
    <cellStyle name="差_卫生(按照总人口测算）—20080416_财力性转移支付2010年预算参考数" xfId="664"/>
    <cellStyle name="差_卫生(按照总人口测算）—20080416_财力性转移支付2010年预算参考数_03_2010年各地区一般预算平衡表" xfId="665"/>
    <cellStyle name="差_卫生(按照总人口测算）—20080416_民生政策最低支出需求" xfId="666"/>
    <cellStyle name="差_卫生(按照总人口测算）—20080416_民生政策最低支出需求_03_2010年各地区一般预算平衡表" xfId="667"/>
    <cellStyle name="差_卫生(按照总人口测算）—20080416_民生政策最低支出需求_财力性转移支付2010年预算参考数" xfId="668"/>
    <cellStyle name="差_卫生(按照总人口测算）—20080416_民生政策最低支出需求_财力性转移支付2010年预算参考数_03_2010年各地区一般预算平衡表" xfId="669"/>
    <cellStyle name="差_卫生(按照总人口测算）—20080416_县市旗测算-新科目（含人口规模效应）" xfId="670"/>
    <cellStyle name="差_卫生(按照总人口测算）—20080416_县市旗测算-新科目（含人口规模效应）_03_2010年各地区一般预算平衡表" xfId="671"/>
    <cellStyle name="差_卫生(按照总人口测算）—20080416_县市旗测算-新科目（含人口规模效应）_财力性转移支付2010年预算参考数" xfId="672"/>
    <cellStyle name="差_卫生(按照总人口测算）—20080416_县市旗测算-新科目（含人口规模效应）_财力性转移支付2010年预算参考数_03_2010年各地区一般预算平衡表" xfId="673"/>
    <cellStyle name="差_卫生部门" xfId="674"/>
    <cellStyle name="差_卫生部门_03_2010年各地区一般预算平衡表" xfId="675"/>
    <cellStyle name="差_卫生部门_财力性转移支付2010年预算参考数" xfId="676"/>
    <cellStyle name="差_卫生部门_财力性转移支付2010年预算参考数_03_2010年各地区一般预算平衡表" xfId="677"/>
    <cellStyle name="差_文体广播部门" xfId="678"/>
    <cellStyle name="差_文体广播事业(按照总人口测算）—20080416" xfId="679"/>
    <cellStyle name="差_文体广播事业(按照总人口测算）—20080416_03_2010年各地区一般预算平衡表" xfId="680"/>
    <cellStyle name="差_文体广播事业(按照总人口测算）—20080416_不含人员经费系数" xfId="681"/>
    <cellStyle name="差_文体广播事业(按照总人口测算）—20080416_不含人员经费系数_03_2010年各地区一般预算平衡表" xfId="682"/>
    <cellStyle name="差_文体广播事业(按照总人口测算）—20080416_不含人员经费系数_财力性转移支付2010年预算参考数" xfId="683"/>
    <cellStyle name="差_文体广播事业(按照总人口测算）—20080416_不含人员经费系数_财力性转移支付2010年预算参考数_03_2010年各地区一般预算平衡表" xfId="684"/>
    <cellStyle name="差_文体广播事业(按照总人口测算）—20080416_财力性转移支付2010年预算参考数" xfId="685"/>
    <cellStyle name="差_文体广播事业(按照总人口测算）—20080416_财力性转移支付2010年预算参考数_03_2010年各地区一般预算平衡表" xfId="686"/>
    <cellStyle name="差_文体广播事业(按照总人口测算）—20080416_民生政策最低支出需求" xfId="687"/>
    <cellStyle name="差_文体广播事业(按照总人口测算）—20080416_民生政策最低支出需求_03_2010年各地区一般预算平衡表" xfId="688"/>
    <cellStyle name="差_文体广播事业(按照总人口测算）—20080416_民生政策最低支出需求_财力性转移支付2010年预算参考数" xfId="689"/>
    <cellStyle name="差_文体广播事业(按照总人口测算）—20080416_民生政策最低支出需求_财力性转移支付2010年预算参考数_03_2010年各地区一般预算平衡表" xfId="690"/>
    <cellStyle name="差_文体广播事业(按照总人口测算）—20080416_县市旗测算-新科目（含人口规模效应）" xfId="691"/>
    <cellStyle name="差_文体广播事业(按照总人口测算）—20080416_县市旗测算-新科目（含人口规模效应）_03_2010年各地区一般预算平衡表" xfId="692"/>
    <cellStyle name="差_文体广播事业(按照总人口测算）—20080416_县市旗测算-新科目（含人口规模效应）_财力性转移支付2010年预算参考数" xfId="693"/>
    <cellStyle name="差_文体广播事业(按照总人口测算）—20080416_县市旗测算-新科目（含人口规模效应）_财力性转移支付2010年预算参考数_03_2010年各地区一般预算平衡表" xfId="694"/>
    <cellStyle name="差_县区合并测算20080421" xfId="695"/>
    <cellStyle name="差_县区合并测算20080421_03_2010年各地区一般预算平衡表" xfId="696"/>
    <cellStyle name="差_县区合并测算20080421_不含人员经费系数" xfId="697"/>
    <cellStyle name="差_县区合并测算20080421_不含人员经费系数_03_2010年各地区一般预算平衡表" xfId="698"/>
    <cellStyle name="差_县区合并测算20080421_不含人员经费系数_财力性转移支付2010年预算参考数" xfId="699"/>
    <cellStyle name="差_县区合并测算20080421_不含人员经费系数_财力性转移支付2010年预算参考数_03_2010年各地区一般预算平衡表" xfId="700"/>
    <cellStyle name="差_县区合并测算20080421_财力性转移支付2010年预算参考数" xfId="701"/>
    <cellStyle name="差_县区合并测算20080421_财力性转移支付2010年预算参考数_03_2010年各地区一般预算平衡表" xfId="702"/>
    <cellStyle name="差_县区合并测算20080421_民生政策最低支出需求" xfId="703"/>
    <cellStyle name="差_县区合并测算20080421_民生政策最低支出需求_03_2010年各地区一般预算平衡表" xfId="704"/>
    <cellStyle name="差_县区合并测算20080421_民生政策最低支出需求_财力性转移支付2010年预算参考数" xfId="705"/>
    <cellStyle name="差_县区合并测算20080421_民生政策最低支出需求_财力性转移支付2010年预算参考数_03_2010年各地区一般预算平衡表" xfId="706"/>
    <cellStyle name="差_县区合并测算20080421_县市旗测算-新科目（含人口规模效应）" xfId="707"/>
    <cellStyle name="差_县区合并测算20080421_县市旗测算-新科目（含人口规模效应）_03_2010年各地区一般预算平衡表" xfId="708"/>
    <cellStyle name="差_县区合并测算20080421_县市旗测算-新科目（含人口规模效应）_财力性转移支付2010年预算参考数" xfId="709"/>
    <cellStyle name="差_县区合并测算20080421_县市旗测算-新科目（含人口规模效应）_财力性转移支付2010年预算参考数_03_2010年各地区一般预算平衡表" xfId="710"/>
    <cellStyle name="差_县区合并测算20080423(按照各省比重）" xfId="711"/>
    <cellStyle name="差_县区合并测算20080423(按照各省比重）_03_2010年各地区一般预算平衡表" xfId="712"/>
    <cellStyle name="差_县区合并测算20080423(按照各省比重）_不含人员经费系数" xfId="713"/>
    <cellStyle name="差_县区合并测算20080423(按照各省比重）_不含人员经费系数_03_2010年各地区一般预算平衡表" xfId="714"/>
    <cellStyle name="差_县区合并测算20080423(按照各省比重）_不含人员经费系数_财力性转移支付2010年预算参考数" xfId="715"/>
    <cellStyle name="差_县区合并测算20080423(按照各省比重）_不含人员经费系数_财力性转移支付2010年预算参考数_03_2010年各地区一般预算平衡表" xfId="716"/>
    <cellStyle name="差_县区合并测算20080423(按照各省比重）_财力性转移支付2010年预算参考数" xfId="717"/>
    <cellStyle name="差_县区合并测算20080423(按照各省比重）_财力性转移支付2010年预算参考数_03_2010年各地区一般预算平衡表" xfId="718"/>
    <cellStyle name="差_县区合并测算20080423(按照各省比重）_民生政策最低支出需求" xfId="719"/>
    <cellStyle name="差_县区合并测算20080423(按照各省比重）_民生政策最低支出需求_03_2010年各地区一般预算平衡表" xfId="720"/>
    <cellStyle name="差_县区合并测算20080423(按照各省比重）_民生政策最低支出需求_财力性转移支付2010年预算参考数" xfId="721"/>
    <cellStyle name="差_县区合并测算20080423(按照各省比重）_民生政策最低支出需求_财力性转移支付2010年预算参考数_03_2010年各地区一般预算平衡表" xfId="722"/>
    <cellStyle name="差_县区合并测算20080423(按照各省比重）_县市旗测算-新科目（含人口规模效应）" xfId="723"/>
    <cellStyle name="差_县区合并测算20080423(按照各省比重）_县市旗测算-新科目（含人口规模效应）_03_2010年各地区一般预算平衡表" xfId="724"/>
    <cellStyle name="差_县区合并测算20080423(按照各省比重）_县市旗测算-新科目（含人口规模效应）_财力性转移支付2010年预算参考数" xfId="725"/>
    <cellStyle name="差_县区合并测算20080423(按照各省比重）_县市旗测算-新科目（含人口规模效应）_财力性转移支付2010年预算参考数_03_2010年各地区一般预算平衡表" xfId="726"/>
    <cellStyle name="差_县市旗测算20080508" xfId="727"/>
    <cellStyle name="差_县市旗测算20080508_03_2010年各地区一般预算平衡表" xfId="728"/>
    <cellStyle name="差_县市旗测算20080508_不含人员经费系数" xfId="729"/>
    <cellStyle name="差_县市旗测算20080508_不含人员经费系数_03_2010年各地区一般预算平衡表" xfId="730"/>
    <cellStyle name="差_县市旗测算20080508_不含人员经费系数_财力性转移支付2010年预算参考数" xfId="731"/>
    <cellStyle name="差_县市旗测算20080508_不含人员经费系数_财力性转移支付2010年预算参考数_03_2010年各地区一般预算平衡表" xfId="732"/>
    <cellStyle name="差_县市旗测算20080508_财力性转移支付2010年预算参考数" xfId="733"/>
    <cellStyle name="差_县市旗测算20080508_财力性转移支付2010年预算参考数_03_2010年各地区一般预算平衡表" xfId="734"/>
    <cellStyle name="差_县市旗测算20080508_民生政策最低支出需求" xfId="735"/>
    <cellStyle name="差_县市旗测算20080508_民生政策最低支出需求_03_2010年各地区一般预算平衡表" xfId="736"/>
    <cellStyle name="差_县市旗测算20080508_民生政策最低支出需求_财力性转移支付2010年预算参考数" xfId="737"/>
    <cellStyle name="差_县市旗测算20080508_民生政策最低支出需求_财力性转移支付2010年预算参考数_03_2010年各地区一般预算平衡表" xfId="738"/>
    <cellStyle name="差_县市旗测算20080508_县市旗测算-新科目（含人口规模效应）" xfId="739"/>
    <cellStyle name="差_县市旗测算20080508_县市旗测算-新科目（含人口规模效应）_03_2010年各地区一般预算平衡表" xfId="740"/>
    <cellStyle name="差_县市旗测算20080508_县市旗测算-新科目（含人口规模效应）_财力性转移支付2010年预算参考数" xfId="741"/>
    <cellStyle name="差_县市旗测算20080508_县市旗测算-新科目（含人口规模效应）_财力性转移支付2010年预算参考数_03_2010年各地区一般预算平衡表" xfId="742"/>
    <cellStyle name="差_县市旗测算-新科目（20080626）" xfId="743"/>
    <cellStyle name="差_县市旗测算-新科目（20080626）_03_2010年各地区一般预算平衡表" xfId="744"/>
    <cellStyle name="差_县市旗测算-新科目（20080626）_不含人员经费系数" xfId="745"/>
    <cellStyle name="差_县市旗测算-新科目（20080626）_不含人员经费系数_03_2010年各地区一般预算平衡表" xfId="746"/>
    <cellStyle name="差_县市旗测算-新科目（20080626）_不含人员经费系数_财力性转移支付2010年预算参考数" xfId="747"/>
    <cellStyle name="差_县市旗测算-新科目（20080626）_不含人员经费系数_财力性转移支付2010年预算参考数_03_2010年各地区一般预算平衡表" xfId="748"/>
    <cellStyle name="差_县市旗测算-新科目（20080626）_财力性转移支付2010年预算参考数" xfId="749"/>
    <cellStyle name="差_县市旗测算-新科目（20080626）_财力性转移支付2010年预算参考数_03_2010年各地区一般预算平衡表" xfId="750"/>
    <cellStyle name="差_县市旗测算-新科目（20080626）_民生政策最低支出需求" xfId="751"/>
    <cellStyle name="差_县市旗测算-新科目（20080626）_民生政策最低支出需求_03_2010年各地区一般预算平衡表" xfId="752"/>
    <cellStyle name="差_县市旗测算-新科目（20080626）_民生政策最低支出需求_财力性转移支付2010年预算参考数" xfId="753"/>
    <cellStyle name="差_县市旗测算-新科目（20080626）_民生政策最低支出需求_财力性转移支付2010年预算参考数_03_2010年各地区一般预算平衡表" xfId="754"/>
    <cellStyle name="差_县市旗测算-新科目（20080626）_县市旗测算-新科目（含人口规模效应）" xfId="755"/>
    <cellStyle name="差_县市旗测算-新科目（20080626）_县市旗测算-新科目（含人口规模效应）_03_2010年各地区一般预算平衡表" xfId="756"/>
    <cellStyle name="差_县市旗测算-新科目（20080626）_县市旗测算-新科目（含人口规模效应）_财力性转移支付2010年预算参考数" xfId="757"/>
    <cellStyle name="差_县市旗测算-新科目（20080626）_县市旗测算-新科目（含人口规模效应）_财力性转移支付2010年预算参考数_03_2010年各地区一般预算平衡表" xfId="758"/>
    <cellStyle name="差_县市旗测算-新科目（20080627）" xfId="759"/>
    <cellStyle name="差_县市旗测算-新科目（20080627）_03_2010年各地区一般预算平衡表" xfId="760"/>
    <cellStyle name="差_县市旗测算-新科目（20080627）_不含人员经费系数" xfId="761"/>
    <cellStyle name="差_县市旗测算-新科目（20080627）_不含人员经费系数_03_2010年各地区一般预算平衡表" xfId="762"/>
    <cellStyle name="差_县市旗测算-新科目（20080627）_不含人员经费系数_财力性转移支付2010年预算参考数" xfId="763"/>
    <cellStyle name="差_县市旗测算-新科目（20080627）_不含人员经费系数_财力性转移支付2010年预算参考数_03_2010年各地区一般预算平衡表" xfId="764"/>
    <cellStyle name="差_县市旗测算-新科目（20080627）_财力性转移支付2010年预算参考数" xfId="765"/>
    <cellStyle name="差_县市旗测算-新科目（20080627）_财力性转移支付2010年预算参考数_03_2010年各地区一般预算平衡表" xfId="766"/>
    <cellStyle name="差_县市旗测算-新科目（20080627）_民生政策最低支出需求" xfId="767"/>
    <cellStyle name="差_县市旗测算-新科目（20080627）_民生政策最低支出需求_03_2010年各地区一般预算平衡表" xfId="768"/>
    <cellStyle name="差_县市旗测算-新科目（20080627）_民生政策最低支出需求_财力性转移支付2010年预算参考数" xfId="769"/>
    <cellStyle name="差_县市旗测算-新科目（20080627）_民生政策最低支出需求_财力性转移支付2010年预算参考数_03_2010年各地区一般预算平衡表" xfId="770"/>
    <cellStyle name="差_县市旗测算-新科目（20080627）_县市旗测算-新科目（含人口规模效应）" xfId="771"/>
    <cellStyle name="差_县市旗测算-新科目（20080627）_县市旗测算-新科目（含人口规模效应）_03_2010年各地区一般预算平衡表" xfId="772"/>
    <cellStyle name="差_县市旗测算-新科目（20080627）_县市旗测算-新科目（含人口规模效应）_财力性转移支付2010年预算参考数" xfId="773"/>
    <cellStyle name="差_县市旗测算-新科目（20080627）_县市旗测算-新科目（含人口规模效应）_财力性转移支付2010年预算参考数_03_2010年各地区一般预算平衡表" xfId="774"/>
    <cellStyle name="差_项目库修改·城建处109162320223" xfId="775"/>
    <cellStyle name="差_新建机场户管资料（2012.3.21）（1）614142650" xfId="776"/>
    <cellStyle name="差_一般预算支出口径剔除表" xfId="777"/>
    <cellStyle name="差_一般预算支出口径剔除表_03_2010年各地区一般预算平衡表" xfId="778"/>
    <cellStyle name="差_一般预算支出口径剔除表_财力性转移支付2010年预算参考数" xfId="779"/>
    <cellStyle name="差_一般预算支出口径剔除表_财力性转移支付2010年预算参考数_03_2010年各地区一般预算平衡表" xfId="780"/>
    <cellStyle name="差_云南 缺口县区测算(地方填报)" xfId="781"/>
    <cellStyle name="差_云南 缺口县区测算(地方填报)_03_2010年各地区一般预算平衡表" xfId="782"/>
    <cellStyle name="差_云南 缺口县区测算(地方填报)_财力性转移支付2010年预算参考数" xfId="783"/>
    <cellStyle name="差_云南 缺口县区测算(地方填报)_财力性转移支付2010年预算参考数_03_2010年各地区一般预算平衡表" xfId="784"/>
    <cellStyle name="差_云南省2008年转移支付测算——州市本级考核部分及政策性测算" xfId="785"/>
    <cellStyle name="差_云南省2008年转移支付测算——州市本级考核部分及政策性测算_03_2010年各地区一般预算平衡表" xfId="786"/>
    <cellStyle name="差_云南省2008年转移支付测算——州市本级考核部分及政策性测算_财力性转移支付2010年预算参考数" xfId="787"/>
    <cellStyle name="差_云南省2008年转移支付测算——州市本级考核部分及政策性测算_财力性转移支付2010年预算参考数_03_2010年各地区一般预算平衡表" xfId="788"/>
    <cellStyle name="差_重大支出测算" xfId="789"/>
    <cellStyle name="差_重点民生支出需求测算表社保（农村低保）081112" xfId="790"/>
    <cellStyle name="差_转移支付" xfId="791"/>
    <cellStyle name="差_自行调整差异系数顺序" xfId="792"/>
    <cellStyle name="差_自行调整差异系数顺序_03_2010年各地区一般预算平衡表" xfId="793"/>
    <cellStyle name="差_自行调整差异系数顺序_财力性转移支付2010年预算参考数" xfId="794"/>
    <cellStyle name="差_自行调整差异系数顺序_财力性转移支付2010年预算参考数_03_2010年各地区一般预算平衡表" xfId="795"/>
    <cellStyle name="差_总人口" xfId="796"/>
    <cellStyle name="差_总人口_03_2010年各地区一般预算平衡表" xfId="797"/>
    <cellStyle name="差_总人口_财力性转移支付2010年预算参考数" xfId="798"/>
    <cellStyle name="差_总人口_财力性转移支付2010年预算参考数_03_2010年各地区一般预算平衡表" xfId="799"/>
    <cellStyle name="差_总帐表-许助理汇报后修改（支出）" xfId="800"/>
    <cellStyle name="常规" xfId="0" builtinId="0"/>
    <cellStyle name="常规 10" xfId="801"/>
    <cellStyle name="常规 10 2" xfId="802"/>
    <cellStyle name="常规 10 2 2" xfId="803"/>
    <cellStyle name="常规 10 2 3" xfId="804"/>
    <cellStyle name="常规 10 3" xfId="805"/>
    <cellStyle name="常规 10 3 2" xfId="806"/>
    <cellStyle name="常规 10 3_2019年浦东新区政府投资项目调整计划建议表（7.11开会使用）(1)" xfId="807"/>
    <cellStyle name="常规 10_2016年三公会议费审核表" xfId="808"/>
    <cellStyle name="常规 100" xfId="809"/>
    <cellStyle name="常规 101" xfId="810"/>
    <cellStyle name="常规 102" xfId="811"/>
    <cellStyle name="常规 103" xfId="812"/>
    <cellStyle name="常规 104" xfId="813"/>
    <cellStyle name="常规 105" xfId="814"/>
    <cellStyle name="常规 106" xfId="815"/>
    <cellStyle name="常规 107" xfId="816"/>
    <cellStyle name="常规 108" xfId="817"/>
    <cellStyle name="常规 109" xfId="818"/>
    <cellStyle name="常规 11" xfId="819"/>
    <cellStyle name="常规 11 2" xfId="820"/>
    <cellStyle name="常规 11 2 2" xfId="821"/>
    <cellStyle name="常规 11_2016年三公会议费审核表" xfId="822"/>
    <cellStyle name="常规 110" xfId="823"/>
    <cellStyle name="常规 111" xfId="824"/>
    <cellStyle name="常规 112" xfId="825"/>
    <cellStyle name="常规 113" xfId="826"/>
    <cellStyle name="常规 115" xfId="827"/>
    <cellStyle name="常规 116" xfId="828"/>
    <cellStyle name="常规 117" xfId="829"/>
    <cellStyle name="常规 118" xfId="830"/>
    <cellStyle name="常规 119" xfId="831"/>
    <cellStyle name="常规 12" xfId="6"/>
    <cellStyle name="常规 12 2" xfId="832"/>
    <cellStyle name="常规 12 3" xfId="833"/>
    <cellStyle name="常规 12 3 2" xfId="834"/>
    <cellStyle name="常规 12_附件3·2017年政府性基金收支预算情况表（民政局）1121101553181123010014821(1)" xfId="835"/>
    <cellStyle name="常规 120" xfId="836"/>
    <cellStyle name="常规 121" xfId="837"/>
    <cellStyle name="常规 122" xfId="838"/>
    <cellStyle name="常规 123" xfId="839"/>
    <cellStyle name="常规 124" xfId="840"/>
    <cellStyle name="常规 125" xfId="841"/>
    <cellStyle name="常规 126" xfId="842"/>
    <cellStyle name="常规 127" xfId="843"/>
    <cellStyle name="常规 128" xfId="844"/>
    <cellStyle name="常规 129" xfId="845"/>
    <cellStyle name="常规 13" xfId="846"/>
    <cellStyle name="常规 13 2" xfId="847"/>
    <cellStyle name="常规 13_2016年三公会议费审核表" xfId="848"/>
    <cellStyle name="常规 130" xfId="849"/>
    <cellStyle name="常规 131" xfId="850"/>
    <cellStyle name="常规 132" xfId="851"/>
    <cellStyle name="常规 133" xfId="852"/>
    <cellStyle name="常规 134" xfId="853"/>
    <cellStyle name="常规 135" xfId="854"/>
    <cellStyle name="常规 137" xfId="855"/>
    <cellStyle name="常规 14" xfId="856"/>
    <cellStyle name="常规 15" xfId="857"/>
    <cellStyle name="常规 15 2" xfId="858"/>
    <cellStyle name="常规 15 2 2" xfId="859"/>
    <cellStyle name="常规 15_附件3·2017年政府性基金收支预算情况表（民政局）1121101553181123010014821(1)" xfId="860"/>
    <cellStyle name="常规 16" xfId="861"/>
    <cellStyle name="常规 16 2" xfId="862"/>
    <cellStyle name="常规 16 2 2" xfId="863"/>
    <cellStyle name="常规 16 2 2 2" xfId="864"/>
    <cellStyle name="常规 16_2018年编审情况附表·城建处（1）92717235350" xfId="865"/>
    <cellStyle name="常规 17" xfId="4"/>
    <cellStyle name="常规 17 2" xfId="866"/>
    <cellStyle name="常规 17 2 2" xfId="867"/>
    <cellStyle name="常规 17 3" xfId="868"/>
    <cellStyle name="常规 17 3 2" xfId="869"/>
    <cellStyle name="常规 17 3 2 2" xfId="870"/>
    <cellStyle name="常规 17 3 3" xfId="871"/>
    <cellStyle name="常规 17_附件3·2017年政府性基金收支预算情况表（民政局）1121101553181123010014821(1)" xfId="872"/>
    <cellStyle name="常规 18" xfId="873"/>
    <cellStyle name="常规 18 2" xfId="874"/>
    <cellStyle name="常规 19" xfId="875"/>
    <cellStyle name="常规 19 2" xfId="876"/>
    <cellStyle name="常规 19 2 2" xfId="877"/>
    <cellStyle name="常规 2" xfId="878"/>
    <cellStyle name="常规 2 10" xfId="879"/>
    <cellStyle name="常规 2 10 2" xfId="880"/>
    <cellStyle name="常规 2 100" xfId="881"/>
    <cellStyle name="常规 2 101" xfId="882"/>
    <cellStyle name="常规 2 102" xfId="883"/>
    <cellStyle name="常规 2 103" xfId="884"/>
    <cellStyle name="常规 2 104" xfId="885"/>
    <cellStyle name="常规 2 105" xfId="886"/>
    <cellStyle name="常规 2 106" xfId="887"/>
    <cellStyle name="常规 2 107" xfId="888"/>
    <cellStyle name="常规 2 108" xfId="889"/>
    <cellStyle name="常规 2 109" xfId="890"/>
    <cellStyle name="常规 2 11" xfId="891"/>
    <cellStyle name="常规 2 110" xfId="892"/>
    <cellStyle name="常规 2 111" xfId="893"/>
    <cellStyle name="常规 2 112" xfId="894"/>
    <cellStyle name="常规 2 113" xfId="895"/>
    <cellStyle name="常规 2 114" xfId="896"/>
    <cellStyle name="常规 2 115" xfId="897"/>
    <cellStyle name="常规 2 116" xfId="898"/>
    <cellStyle name="常规 2 117" xfId="899"/>
    <cellStyle name="常规 2 118" xfId="900"/>
    <cellStyle name="常规 2 119" xfId="901"/>
    <cellStyle name="常规 2 12" xfId="902"/>
    <cellStyle name="常规 2 120" xfId="903"/>
    <cellStyle name="常规 2 121" xfId="904"/>
    <cellStyle name="常规 2 122" xfId="905"/>
    <cellStyle name="常规 2 123" xfId="906"/>
    <cellStyle name="常规 2 124" xfId="907"/>
    <cellStyle name="常规 2 125" xfId="908"/>
    <cellStyle name="常规 2 126" xfId="909"/>
    <cellStyle name="常规 2 127" xfId="910"/>
    <cellStyle name="常规 2 128" xfId="911"/>
    <cellStyle name="常规 2 129" xfId="912"/>
    <cellStyle name="常规 2 13" xfId="913"/>
    <cellStyle name="常规 2 130" xfId="914"/>
    <cellStyle name="常规 2 131" xfId="915"/>
    <cellStyle name="常规 2 132" xfId="916"/>
    <cellStyle name="常规 2 133" xfId="917"/>
    <cellStyle name="常规 2 134" xfId="918"/>
    <cellStyle name="常规 2 135" xfId="919"/>
    <cellStyle name="常规 2 136" xfId="920"/>
    <cellStyle name="常规 2 137" xfId="921"/>
    <cellStyle name="常规 2 14" xfId="922"/>
    <cellStyle name="常规 2 15" xfId="923"/>
    <cellStyle name="常规 2 16" xfId="924"/>
    <cellStyle name="常规 2 17" xfId="925"/>
    <cellStyle name="常规 2 17 2" xfId="926"/>
    <cellStyle name="常规 2 18" xfId="927"/>
    <cellStyle name="常规 2 19" xfId="928"/>
    <cellStyle name="常规 2 2" xfId="929"/>
    <cellStyle name="常规 2 2 10" xfId="930"/>
    <cellStyle name="常规 2 2 11" xfId="931"/>
    <cellStyle name="常规 2 2 12" xfId="932"/>
    <cellStyle name="常规 2 2 13" xfId="933"/>
    <cellStyle name="常规 2 2 14" xfId="934"/>
    <cellStyle name="常规 2 2 15" xfId="935"/>
    <cellStyle name="常规 2 2 16" xfId="936"/>
    <cellStyle name="常规 2 2 17" xfId="937"/>
    <cellStyle name="常规 2 2 18" xfId="938"/>
    <cellStyle name="常规 2 2 19" xfId="939"/>
    <cellStyle name="常规 2 2 2" xfId="940"/>
    <cellStyle name="常规 2 2 20" xfId="941"/>
    <cellStyle name="常规 2 2 3" xfId="942"/>
    <cellStyle name="常规 2 2 3 2" xfId="943"/>
    <cellStyle name="常规 2 2 4" xfId="944"/>
    <cellStyle name="常规 2 2 5" xfId="945"/>
    <cellStyle name="常规 2 2 6" xfId="946"/>
    <cellStyle name="常规 2 2 7" xfId="947"/>
    <cellStyle name="常规 2 2 8" xfId="948"/>
    <cellStyle name="常规 2 2 9" xfId="949"/>
    <cellStyle name="常规 2 2_1102-附件2·2015年区级预算调整方案" xfId="950"/>
    <cellStyle name="常规 2 20" xfId="951"/>
    <cellStyle name="常规 2 21" xfId="952"/>
    <cellStyle name="常规 2 22" xfId="953"/>
    <cellStyle name="常规 2 23" xfId="954"/>
    <cellStyle name="常规 2 24" xfId="955"/>
    <cellStyle name="常规 2 25" xfId="956"/>
    <cellStyle name="常规 2 26" xfId="957"/>
    <cellStyle name="常规 2 27" xfId="958"/>
    <cellStyle name="常规 2 28" xfId="959"/>
    <cellStyle name="常规 2 29" xfId="960"/>
    <cellStyle name="常规 2 3" xfId="961"/>
    <cellStyle name="常规 2 3 3" xfId="962"/>
    <cellStyle name="常规 2 30" xfId="963"/>
    <cellStyle name="常规 2 31" xfId="964"/>
    <cellStyle name="常规 2 32" xfId="965"/>
    <cellStyle name="常规 2 33" xfId="966"/>
    <cellStyle name="常规 2 34" xfId="967"/>
    <cellStyle name="常规 2 35" xfId="968"/>
    <cellStyle name="常规 2 36" xfId="969"/>
    <cellStyle name="常规 2 37" xfId="970"/>
    <cellStyle name="常规 2 38" xfId="971"/>
    <cellStyle name="常规 2 39" xfId="972"/>
    <cellStyle name="常规 2 4" xfId="973"/>
    <cellStyle name="常规 2 4 2" xfId="974"/>
    <cellStyle name="常规 2 4 2 2" xfId="975"/>
    <cellStyle name="常规 2 4 3" xfId="976"/>
    <cellStyle name="常规 2 4 3 2" xfId="977"/>
    <cellStyle name="常规 2 4 4" xfId="978"/>
    <cellStyle name="常规 2 4_附件3·2017年政府性基金收支预算情况表（民政局）1121101553181123010014821(1)" xfId="979"/>
    <cellStyle name="常规 2 40" xfId="980"/>
    <cellStyle name="常规 2 41" xfId="981"/>
    <cellStyle name="常规 2 42" xfId="982"/>
    <cellStyle name="常规 2 43" xfId="983"/>
    <cellStyle name="常规 2 44" xfId="984"/>
    <cellStyle name="常规 2 45" xfId="985"/>
    <cellStyle name="常规 2 46" xfId="986"/>
    <cellStyle name="常规 2 47" xfId="987"/>
    <cellStyle name="常规 2 48" xfId="988"/>
    <cellStyle name="常规 2 49" xfId="989"/>
    <cellStyle name="常规 2 5" xfId="990"/>
    <cellStyle name="常规 2 50" xfId="991"/>
    <cellStyle name="常规 2 51" xfId="992"/>
    <cellStyle name="常规 2 52" xfId="993"/>
    <cellStyle name="常规 2 53" xfId="994"/>
    <cellStyle name="常规 2 54" xfId="995"/>
    <cellStyle name="常规 2 55" xfId="996"/>
    <cellStyle name="常规 2 56" xfId="997"/>
    <cellStyle name="常规 2 57" xfId="998"/>
    <cellStyle name="常规 2 58" xfId="999"/>
    <cellStyle name="常规 2 59" xfId="1000"/>
    <cellStyle name="常规 2 6" xfId="1001"/>
    <cellStyle name="常规 2 6 2" xfId="1002"/>
    <cellStyle name="常规 2 6_2016年三公会议费审核表" xfId="1003"/>
    <cellStyle name="常规 2 60" xfId="1004"/>
    <cellStyle name="常规 2 61" xfId="1005"/>
    <cellStyle name="常规 2 62" xfId="1006"/>
    <cellStyle name="常规 2 63" xfId="1007"/>
    <cellStyle name="常规 2 64" xfId="1008"/>
    <cellStyle name="常规 2 65" xfId="1009"/>
    <cellStyle name="常规 2 66" xfId="1010"/>
    <cellStyle name="常规 2 67" xfId="1011"/>
    <cellStyle name="常规 2 68" xfId="1012"/>
    <cellStyle name="常规 2 69" xfId="1013"/>
    <cellStyle name="常规 2 7" xfId="1014"/>
    <cellStyle name="常规 2 70" xfId="1015"/>
    <cellStyle name="常规 2 71" xfId="1016"/>
    <cellStyle name="常规 2 72" xfId="1017"/>
    <cellStyle name="常规 2 73" xfId="1018"/>
    <cellStyle name="常规 2 74" xfId="1019"/>
    <cellStyle name="常规 2 75" xfId="1020"/>
    <cellStyle name="常规 2 76" xfId="1021"/>
    <cellStyle name="常规 2 77" xfId="1022"/>
    <cellStyle name="常规 2 78" xfId="1023"/>
    <cellStyle name="常规 2 79" xfId="1024"/>
    <cellStyle name="常规 2 8" xfId="1025"/>
    <cellStyle name="常规 2 80" xfId="1026"/>
    <cellStyle name="常规 2 81" xfId="1027"/>
    <cellStyle name="常规 2 82" xfId="1028"/>
    <cellStyle name="常规 2 83" xfId="1029"/>
    <cellStyle name="常规 2 84" xfId="1030"/>
    <cellStyle name="常规 2 85" xfId="1031"/>
    <cellStyle name="常规 2 86" xfId="1032"/>
    <cellStyle name="常规 2 87" xfId="1033"/>
    <cellStyle name="常规 2 88" xfId="1034"/>
    <cellStyle name="常规 2 89" xfId="1035"/>
    <cellStyle name="常规 2 9" xfId="1036"/>
    <cellStyle name="常规 2 90" xfId="1037"/>
    <cellStyle name="常规 2 91" xfId="1038"/>
    <cellStyle name="常规 2 92" xfId="1039"/>
    <cellStyle name="常规 2 93" xfId="1040"/>
    <cellStyle name="常规 2 94" xfId="1041"/>
    <cellStyle name="常规 2 95" xfId="1042"/>
    <cellStyle name="常规 2 96" xfId="1043"/>
    <cellStyle name="常规 2 97" xfId="1044"/>
    <cellStyle name="常规 2 98" xfId="1045"/>
    <cellStyle name="常规 2 99" xfId="1046"/>
    <cellStyle name="常规 2_004-2010年增消两税返还情况表" xfId="1047"/>
    <cellStyle name="常规 20" xfId="1048"/>
    <cellStyle name="常规 21" xfId="1049"/>
    <cellStyle name="常规 22" xfId="1050"/>
    <cellStyle name="常规 22 2" xfId="12"/>
    <cellStyle name="常规 22 4 2" xfId="1051"/>
    <cellStyle name="常规 22 4_2019年浦东新区政府投资项目调整计划建议表（7.11开会使用）(1)" xfId="1052"/>
    <cellStyle name="常规 23" xfId="1053"/>
    <cellStyle name="常规 24" xfId="1054"/>
    <cellStyle name="常规 25" xfId="1055"/>
    <cellStyle name="常规 25 2" xfId="1056"/>
    <cellStyle name="常规 26" xfId="1057"/>
    <cellStyle name="常规 26 2" xfId="1058"/>
    <cellStyle name="常规 27" xfId="1059"/>
    <cellStyle name="常规 27 2" xfId="1060"/>
    <cellStyle name="常规 28" xfId="1061"/>
    <cellStyle name="常规 29" xfId="1062"/>
    <cellStyle name="常规 29 2" xfId="1063"/>
    <cellStyle name="常规 29_2018年编审情况附表·0497175341662" xfId="1064"/>
    <cellStyle name="常规 3" xfId="1065"/>
    <cellStyle name="常规 3 10" xfId="1066"/>
    <cellStyle name="常规 3 11" xfId="1067"/>
    <cellStyle name="常规 3 12" xfId="1068"/>
    <cellStyle name="常规 3 13" xfId="1069"/>
    <cellStyle name="常规 3 14" xfId="1070"/>
    <cellStyle name="常规 3 15" xfId="1071"/>
    <cellStyle name="常规 3 16" xfId="1072"/>
    <cellStyle name="常规 3 17" xfId="1073"/>
    <cellStyle name="常规 3 18" xfId="1074"/>
    <cellStyle name="常规 3 19" xfId="1075"/>
    <cellStyle name="常规 3 2" xfId="1076"/>
    <cellStyle name="常规 3 20" xfId="1077"/>
    <cellStyle name="常规 3 3" xfId="1078"/>
    <cellStyle name="常规 3 4" xfId="1079"/>
    <cellStyle name="常规 3 5" xfId="1080"/>
    <cellStyle name="常规 3 6" xfId="1081"/>
    <cellStyle name="常规 3 7" xfId="1082"/>
    <cellStyle name="常规 3 8" xfId="1083"/>
    <cellStyle name="常规 3 9" xfId="1084"/>
    <cellStyle name="常规 3_1102-附件2·2015年区级预算调整方案" xfId="1085"/>
    <cellStyle name="常规 30" xfId="1086"/>
    <cellStyle name="常规 30 2" xfId="1087"/>
    <cellStyle name="常规 31" xfId="1088"/>
    <cellStyle name="常规 32" xfId="1089"/>
    <cellStyle name="常规 33" xfId="1090"/>
    <cellStyle name="常规 34" xfId="1091"/>
    <cellStyle name="常规 35" xfId="1092"/>
    <cellStyle name="常规 36" xfId="1093"/>
    <cellStyle name="常规 37" xfId="1094"/>
    <cellStyle name="常规 38" xfId="1095"/>
    <cellStyle name="常规 39" xfId="1096"/>
    <cellStyle name="常规 4" xfId="1097"/>
    <cellStyle name="常规 4 2" xfId="1098"/>
    <cellStyle name="常规 4 3" xfId="1099"/>
    <cellStyle name="常规 4 4" xfId="1100"/>
    <cellStyle name="常规 4 5" xfId="1101"/>
    <cellStyle name="常规 4 6" xfId="1102"/>
    <cellStyle name="常规 4 7" xfId="1103"/>
    <cellStyle name="常规 4 8" xfId="1104"/>
    <cellStyle name="常规 4 9" xfId="1105"/>
    <cellStyle name="常规 4_1102-附件2·2015年区级预算调整方案" xfId="1106"/>
    <cellStyle name="常规 40" xfId="1107"/>
    <cellStyle name="常规 40 2" xfId="1108"/>
    <cellStyle name="常规 41" xfId="1109"/>
    <cellStyle name="常规 41 4_2019年浦东新区政府投资项目调整计划建议表（7.11开会使用）(1)" xfId="1110"/>
    <cellStyle name="常规 42" xfId="1111"/>
    <cellStyle name="常规 43" xfId="1112"/>
    <cellStyle name="常规 44" xfId="1113"/>
    <cellStyle name="常规 44 4_2019年浦东新区政府投资项目调整计划建议表（7.11开会使用）(1)" xfId="1114"/>
    <cellStyle name="常规 45" xfId="1115"/>
    <cellStyle name="常规 46" xfId="1116"/>
    <cellStyle name="常规 47" xfId="1117"/>
    <cellStyle name="常规 48" xfId="1118"/>
    <cellStyle name="常规 49" xfId="1119"/>
    <cellStyle name="常规 5" xfId="1120"/>
    <cellStyle name="常规 5 10" xfId="1121"/>
    <cellStyle name="常规 5 11" xfId="1122"/>
    <cellStyle name="常规 5 12" xfId="1123"/>
    <cellStyle name="常规 5 13" xfId="1124"/>
    <cellStyle name="常规 5 14" xfId="1125"/>
    <cellStyle name="常规 5 15" xfId="1126"/>
    <cellStyle name="常规 5 16" xfId="1127"/>
    <cellStyle name="常规 5 17" xfId="1128"/>
    <cellStyle name="常规 5 18" xfId="1129"/>
    <cellStyle name="常规 5 19" xfId="1130"/>
    <cellStyle name="常规 5 2" xfId="1131"/>
    <cellStyle name="常规 5 2 2" xfId="1132"/>
    <cellStyle name="常规 5 2 3" xfId="1133"/>
    <cellStyle name="常规 5 2 4" xfId="1134"/>
    <cellStyle name="常规 5 2_2018年编审情况附表·0497175341662" xfId="1135"/>
    <cellStyle name="常规 5 20" xfId="1136"/>
    <cellStyle name="常规 5 21" xfId="1137"/>
    <cellStyle name="常规 5 22" xfId="1138"/>
    <cellStyle name="常规 5 23" xfId="1139"/>
    <cellStyle name="常规 5 24" xfId="1140"/>
    <cellStyle name="常规 5 25" xfId="1141"/>
    <cellStyle name="常规 5 26" xfId="1142"/>
    <cellStyle name="常规 5 27" xfId="1143"/>
    <cellStyle name="常规 5 28" xfId="1144"/>
    <cellStyle name="常规 5 29" xfId="1145"/>
    <cellStyle name="常规 5 3" xfId="1146"/>
    <cellStyle name="常规 5 3 2" xfId="1147"/>
    <cellStyle name="常规 5 3 3" xfId="1148"/>
    <cellStyle name="常规 5 3 4" xfId="1149"/>
    <cellStyle name="常规 5 3_2016年三公会议费审核表" xfId="1150"/>
    <cellStyle name="常规 5 30" xfId="1151"/>
    <cellStyle name="常规 5 31" xfId="1152"/>
    <cellStyle name="常规 5 32" xfId="1153"/>
    <cellStyle name="常规 5 33" xfId="1154"/>
    <cellStyle name="常规 5 34" xfId="1155"/>
    <cellStyle name="常规 5 35" xfId="1156"/>
    <cellStyle name="常规 5 36" xfId="1157"/>
    <cellStyle name="常规 5 37" xfId="1158"/>
    <cellStyle name="常规 5 38" xfId="1159"/>
    <cellStyle name="常规 5 39" xfId="1160"/>
    <cellStyle name="常规 5 4" xfId="1161"/>
    <cellStyle name="常规 5 4 2" xfId="1162"/>
    <cellStyle name="常规 5 4 3" xfId="1163"/>
    <cellStyle name="常规 5 4 4" xfId="1164"/>
    <cellStyle name="常规 5 4_2018年编审情况附表·0497175341662" xfId="1165"/>
    <cellStyle name="常规 5 40" xfId="1166"/>
    <cellStyle name="常规 5 41" xfId="1167"/>
    <cellStyle name="常规 5 5" xfId="1168"/>
    <cellStyle name="常规 5 6" xfId="1169"/>
    <cellStyle name="常规 5 7" xfId="1170"/>
    <cellStyle name="常规 5 8" xfId="1171"/>
    <cellStyle name="常规 5 9" xfId="1172"/>
    <cellStyle name="常规 5_2013年红本" xfId="1173"/>
    <cellStyle name="常规 50" xfId="1174"/>
    <cellStyle name="常规 51" xfId="1175"/>
    <cellStyle name="常规 51 2" xfId="1176"/>
    <cellStyle name="常规 51_2018年编审情况附表·0497175341662" xfId="1177"/>
    <cellStyle name="常规 52" xfId="1178"/>
    <cellStyle name="常规 52 2" xfId="1179"/>
    <cellStyle name="常规 53" xfId="1180"/>
    <cellStyle name="常规 54" xfId="1181"/>
    <cellStyle name="常规 54 2" xfId="1182"/>
    <cellStyle name="常规 54_2018年编审情况附表·0497175341662" xfId="1183"/>
    <cellStyle name="常规 55" xfId="1184"/>
    <cellStyle name="常规 56" xfId="1185"/>
    <cellStyle name="常规 57" xfId="1186"/>
    <cellStyle name="常规 58" xfId="1187"/>
    <cellStyle name="常规 59" xfId="1188"/>
    <cellStyle name="常规 6" xfId="1189"/>
    <cellStyle name="常规 6 2" xfId="1190"/>
    <cellStyle name="常规 6 3" xfId="1191"/>
    <cellStyle name="常规 6 4" xfId="1192"/>
    <cellStyle name="常规 6 5" xfId="1193"/>
    <cellStyle name="常规 6 6" xfId="1194"/>
    <cellStyle name="常规 6 7" xfId="1195"/>
    <cellStyle name="常规 6 8" xfId="1196"/>
    <cellStyle name="常规 6 9" xfId="1197"/>
    <cellStyle name="常规 6_2013年红本" xfId="1198"/>
    <cellStyle name="常规 60" xfId="1199"/>
    <cellStyle name="常规 61" xfId="1200"/>
    <cellStyle name="常规 62" xfId="1201"/>
    <cellStyle name="常规 63" xfId="1202"/>
    <cellStyle name="常规 64" xfId="1203"/>
    <cellStyle name="常规 65" xfId="1204"/>
    <cellStyle name="常规 66" xfId="1205"/>
    <cellStyle name="常规 67" xfId="1206"/>
    <cellStyle name="常规 68" xfId="1207"/>
    <cellStyle name="常规 69" xfId="1208"/>
    <cellStyle name="常规 7" xfId="1209"/>
    <cellStyle name="常规 7 2" xfId="1210"/>
    <cellStyle name="常规 7 3" xfId="1211"/>
    <cellStyle name="常规 7 4" xfId="1212"/>
    <cellStyle name="常规 7 5" xfId="1213"/>
    <cellStyle name="常规 7 6" xfId="1214"/>
    <cellStyle name="常规 7 7" xfId="1215"/>
    <cellStyle name="常规 7_2016年三公会议费审核表" xfId="1216"/>
    <cellStyle name="常规 70" xfId="1217"/>
    <cellStyle name="常规 72" xfId="1218"/>
    <cellStyle name="常规 73" xfId="1219"/>
    <cellStyle name="常规 8" xfId="1220"/>
    <cellStyle name="常规 8 2" xfId="1221"/>
    <cellStyle name="常规 8 3" xfId="1222"/>
    <cellStyle name="常规 8 4" xfId="1223"/>
    <cellStyle name="常规 8 5" xfId="1224"/>
    <cellStyle name="常规 8 6" xfId="1225"/>
    <cellStyle name="常规 8 7" xfId="1226"/>
    <cellStyle name="常规 8_2016年三公会议费审核表" xfId="1227"/>
    <cellStyle name="常规 9" xfId="1228"/>
    <cellStyle name="常规 9 2" xfId="1229"/>
    <cellStyle name="常规 9 3" xfId="1230"/>
    <cellStyle name="常规 9 4" xfId="1231"/>
    <cellStyle name="常规 9 5" xfId="1232"/>
    <cellStyle name="常规 9 6" xfId="1233"/>
    <cellStyle name="常规 9 7" xfId="1234"/>
    <cellStyle name="常规 9_2016年三公会议费审核表" xfId="1235"/>
    <cellStyle name="常规 94" xfId="1236"/>
    <cellStyle name="常规 95" xfId="1237"/>
    <cellStyle name="常规 96" xfId="1238"/>
    <cellStyle name="常规 97" xfId="1239"/>
    <cellStyle name="常规 98" xfId="1240"/>
    <cellStyle name="常规 99" xfId="1241"/>
    <cellStyle name="常规_01·2013·公共财政预算" xfId="1"/>
    <cellStyle name="常规_03·2014·公共财政预算" xfId="8"/>
    <cellStyle name="常规_03·2015·一般公共预算·02" xfId="7"/>
    <cellStyle name="常规_07年初指标" xfId="9"/>
    <cellStyle name="超级链接" xfId="1242"/>
    <cellStyle name="分级显示行_1_13区汇总" xfId="1243"/>
    <cellStyle name="归盒啦_95" xfId="1244"/>
    <cellStyle name="好_“十二五”市下放企业财税体制基数0726" xfId="1245"/>
    <cellStyle name="好_00省级(打印)" xfId="1246"/>
    <cellStyle name="好_03昭通" xfId="1247"/>
    <cellStyle name="好_0502通海县" xfId="1248"/>
    <cellStyle name="好_05潍坊" xfId="1249"/>
    <cellStyle name="好_0605石屏县" xfId="1250"/>
    <cellStyle name="好_0605石屏县_03_2010年各地区一般预算平衡表" xfId="1251"/>
    <cellStyle name="好_0605石屏县_财力性转移支付2010年预算参考数" xfId="1252"/>
    <cellStyle name="好_0605石屏县_财力性转移支付2010年预算参考数_03_2010年各地区一般预算平衡表" xfId="1253"/>
    <cellStyle name="好_07临沂" xfId="1254"/>
    <cellStyle name="好_09黑龙江" xfId="1255"/>
    <cellStyle name="好_09黑龙江_03_2010年各地区一般预算平衡表" xfId="1256"/>
    <cellStyle name="好_09黑龙江_财力性转移支付2010年预算参考数" xfId="1257"/>
    <cellStyle name="好_09黑龙江_财力性转移支付2010年预算参考数_03_2010年各地区一般预算平衡表" xfId="1258"/>
    <cellStyle name="好_1" xfId="1259"/>
    <cellStyle name="好_1_03_2010年各地区一般预算平衡表" xfId="1260"/>
    <cellStyle name="好_1_财力性转移支付2010年预算参考数" xfId="1261"/>
    <cellStyle name="好_1_财力性转移支付2010年预算参考数_03_2010年各地区一般预算平衡表" xfId="1262"/>
    <cellStyle name="好_1110洱源县" xfId="1263"/>
    <cellStyle name="好_1110洱源县_03_2010年各地区一般预算平衡表" xfId="1264"/>
    <cellStyle name="好_1110洱源县_财力性转移支付2010年预算参考数" xfId="1265"/>
    <cellStyle name="好_1110洱源县_财力性转移支付2010年预算参考数_03_2010年各地区一般预算平衡表" xfId="1266"/>
    <cellStyle name="好_11大理" xfId="1267"/>
    <cellStyle name="好_11大理_03_2010年各地区一般预算平衡表" xfId="1268"/>
    <cellStyle name="好_11大理_财力性转移支付2010年预算参考数" xfId="1269"/>
    <cellStyle name="好_11大理_财力性转移支付2010年预算参考数_03_2010年各地区一般预算平衡表" xfId="1270"/>
    <cellStyle name="好_12滨州" xfId="1271"/>
    <cellStyle name="好_12滨州_03_2010年各地区一般预算平衡表" xfId="1272"/>
    <cellStyle name="好_12滨州_财力性转移支付2010年预算参考数" xfId="1273"/>
    <cellStyle name="好_12滨州_财力性转移支付2010年预算参考数_03_2010年各地区一般预算平衡表" xfId="1274"/>
    <cellStyle name="好_12月份-报诸处陈处表0112" xfId="1275"/>
    <cellStyle name="好_14PH1225" xfId="1276"/>
    <cellStyle name="好_14安徽" xfId="1277"/>
    <cellStyle name="好_14安徽_03_2010年各地区一般预算平衡表" xfId="1278"/>
    <cellStyle name="好_14安徽_财力性转移支付2010年预算参考数" xfId="1279"/>
    <cellStyle name="好_14安徽_财力性转移支付2010年预算参考数_03_2010年各地区一般预算平衡表" xfId="1280"/>
    <cellStyle name="好_2" xfId="1281"/>
    <cellStyle name="好_2_03_2010年各地区一般预算平衡表" xfId="1282"/>
    <cellStyle name="好_2_财力性转移支付2010年预算参考数" xfId="1283"/>
    <cellStyle name="好_2_财力性转移支付2010年预算参考数_03_2010年各地区一般预算平衡表" xfId="1284"/>
    <cellStyle name="好_2006年22湖南" xfId="1285"/>
    <cellStyle name="好_2006年22湖南_03_2010年各地区一般预算平衡表" xfId="1286"/>
    <cellStyle name="好_2006年22湖南_财力性转移支付2010年预算参考数" xfId="1287"/>
    <cellStyle name="好_2006年22湖南_财力性转移支付2010年预算参考数_03_2010年各地区一般预算平衡表" xfId="1288"/>
    <cellStyle name="好_2006年27重庆" xfId="1289"/>
    <cellStyle name="好_2006年27重庆_03_2010年各地区一般预算平衡表" xfId="1290"/>
    <cellStyle name="好_2006年27重庆_财力性转移支付2010年预算参考数" xfId="1291"/>
    <cellStyle name="好_2006年27重庆_财力性转移支付2010年预算参考数_03_2010年各地区一般预算平衡表" xfId="1292"/>
    <cellStyle name="好_2006年28四川" xfId="1293"/>
    <cellStyle name="好_2006年28四川_03_2010年各地区一般预算平衡表" xfId="1294"/>
    <cellStyle name="好_2006年28四川_财力性转移支付2010年预算参考数" xfId="1295"/>
    <cellStyle name="好_2006年28四川_财力性转移支付2010年预算参考数_03_2010年各地区一般预算平衡表" xfId="1296"/>
    <cellStyle name="好_2006年30云南" xfId="1297"/>
    <cellStyle name="好_2006年33甘肃" xfId="1298"/>
    <cellStyle name="好_2006年34青海" xfId="1299"/>
    <cellStyle name="好_2006年34青海_03_2010年各地区一般预算平衡表" xfId="1300"/>
    <cellStyle name="好_2006年34青海_财力性转移支付2010年预算参考数" xfId="1301"/>
    <cellStyle name="好_2006年34青海_财力性转移支付2010年预算参考数_03_2010年各地区一般预算平衡表" xfId="1302"/>
    <cellStyle name="好_2006年全省财力计算表（中央、决算）" xfId="1303"/>
    <cellStyle name="好_2006年水利统计指标统计表" xfId="1304"/>
    <cellStyle name="好_2006年水利统计指标统计表_03_2010年各地区一般预算平衡表" xfId="1305"/>
    <cellStyle name="好_2006年水利统计指标统计表_财力性转移支付2010年预算参考数" xfId="1306"/>
    <cellStyle name="好_2006年水利统计指标统计表_财力性转移支付2010年预算参考数_03_2010年各地区一般预算平衡表" xfId="1307"/>
    <cellStyle name="好_2007年收支情况及2008年收支预计表(汇总表)" xfId="1308"/>
    <cellStyle name="好_2007年收支情况及2008年收支预计表(汇总表)_03_2010年各地区一般预算平衡表" xfId="1309"/>
    <cellStyle name="好_2007年收支情况及2008年收支预计表(汇总表)_财力性转移支付2010年预算参考数" xfId="1310"/>
    <cellStyle name="好_2007年收支情况及2008年收支预计表(汇总表)_财力性转移支付2010年预算参考数_03_2010年各地区一般预算平衡表" xfId="1311"/>
    <cellStyle name="好_2007年一般预算支出剔除" xfId="1312"/>
    <cellStyle name="好_2007年一般预算支出剔除_03_2010年各地区一般预算平衡表" xfId="1313"/>
    <cellStyle name="好_2007年一般预算支出剔除_财力性转移支付2010年预算参考数" xfId="1314"/>
    <cellStyle name="好_2007年一般预算支出剔除_财力性转移支付2010年预算参考数_03_2010年各地区一般预算平衡表" xfId="1315"/>
    <cellStyle name="好_2007一般预算支出口径剔除表" xfId="1316"/>
    <cellStyle name="好_2007一般预算支出口径剔除表_03_2010年各地区一般预算平衡表" xfId="1317"/>
    <cellStyle name="好_2007一般预算支出口径剔除表_财力性转移支付2010年预算参考数" xfId="1318"/>
    <cellStyle name="好_2007一般预算支出口径剔除表_财力性转移支付2010年预算参考数_03_2010年各地区一般预算平衡表" xfId="1319"/>
    <cellStyle name="好_2008计算资料（8月5）" xfId="1320"/>
    <cellStyle name="好_2008年全省汇总收支计算表" xfId="1321"/>
    <cellStyle name="好_2008年全省汇总收支计算表_03_2010年各地区一般预算平衡表" xfId="1322"/>
    <cellStyle name="好_2008年全省汇总收支计算表_财力性转移支付2010年预算参考数" xfId="1323"/>
    <cellStyle name="好_2008年全省汇总收支计算表_财力性转移支付2010年预算参考数_03_2010年各地区一般预算平衡表" xfId="1324"/>
    <cellStyle name="好_2008年一般预算支出预计" xfId="1325"/>
    <cellStyle name="好_2008年预计支出与2007年对比" xfId="1326"/>
    <cellStyle name="好_2008年支出核定" xfId="1327"/>
    <cellStyle name="好_2008年支出调整" xfId="1328"/>
    <cellStyle name="好_2008年支出调整_03_2010年各地区一般预算平衡表" xfId="1329"/>
    <cellStyle name="好_2008年支出调整_财力性转移支付2010年预算参考数" xfId="1330"/>
    <cellStyle name="好_2008年支出调整_财力性转移支付2010年预算参考数_03_2010年各地区一般预算平衡表" xfId="1331"/>
    <cellStyle name="好_2010年全年新体制收入0620" xfId="1332"/>
    <cellStyle name="好_2011年1－4月新体制收入（浦东）" xfId="1333"/>
    <cellStyle name="好_2011年金融发展资金分配表" xfId="1334"/>
    <cellStyle name="好_2011年镇收入完成情况表-1225" xfId="1335"/>
    <cellStyle name="好_2012年财政收入执行情况表（月度收支报告附表）64141256" xfId="1336"/>
    <cellStyle name="好_2012年村镇银行税收收入(上报)" xfId="1337"/>
    <cellStyle name="好_2012年人代会材料——总预算表——1226" xfId="1338"/>
    <cellStyle name="好_2013-2014年收支平衡表-含基金-20141226" xfId="1339"/>
    <cellStyle name="好_2013-2014年收支平衡表-含基金-20150102" xfId="1340"/>
    <cellStyle name="好_2013-2015年收支平衡表-20141008" xfId="1341"/>
    <cellStyle name="好_2013年红本" xfId="1342"/>
    <cellStyle name="好_2013年红本_2018年编审情况附表·0497175341662" xfId="1343"/>
    <cellStyle name="好_2013年红本_2018年编审情况附表·h" xfId="1344"/>
    <cellStyle name="好_2013年红本_2018年编审情况附表·建交委" xfId="1345"/>
    <cellStyle name="好_2013年红本_2018年编审情况附表092692710024664(1)" xfId="1346"/>
    <cellStyle name="好_2013年红本_2018年环保局编审情况附表(环保局1)" xfId="1347"/>
    <cellStyle name="好_2013年红本_2018年环保局编审情况附表9.24925115838582(1)" xfId="1348"/>
    <cellStyle name="好_2013年红本_含权责发生制" xfId="1349"/>
    <cellStyle name="好_2013年红本_含权责发生制_2018年编审情况附表·0497175341662" xfId="1350"/>
    <cellStyle name="好_2013年红本_含权责发生制_2018年编审情况附表·h" xfId="1351"/>
    <cellStyle name="好_2013年红本_含权责发生制_2018年编审情况附表·建交委" xfId="1352"/>
    <cellStyle name="好_2013年红本_含权责发生制_2018年编审情况附表092692710024664(1)" xfId="1353"/>
    <cellStyle name="好_2013年红本_含权责发生制_2018年环保局编审情况附表(环保局1)" xfId="1354"/>
    <cellStyle name="好_2013年红本_含权责发生制_2018年环保局编审情况附表9.24925115838582(1)" xfId="1355"/>
    <cellStyle name="好_2013年收入预计表1225-关门后" xfId="1356"/>
    <cellStyle name="好_2013年中央公共预算收支调整表（20140110国库司提供）" xfId="1357"/>
    <cellStyle name="好_2013年中央公共预算收支调整表（20140110国库司提供）_2018年编审情况附表·0497175341662" xfId="1358"/>
    <cellStyle name="好_2013年中央公共预算收支调整表（20140110国库司提供）_2018年编审情况附表·h" xfId="1359"/>
    <cellStyle name="好_2013年中央公共预算收支调整表（20140110国库司提供）_2018年编审情况附表·建交委" xfId="1360"/>
    <cellStyle name="好_2013年中央公共预算收支调整表（20140110国库司提供）_2018年编审情况附表092692710024664(1)" xfId="1361"/>
    <cellStyle name="好_2013年中央公共预算收支调整表（20140110国库司提供）_2018年环保局编审情况附表(环保局1)" xfId="1362"/>
    <cellStyle name="好_2013年中央公共预算收支调整表（20140110国库司提供）_2018年环保局编审情况附表9.24925115838582(1)" xfId="1363"/>
    <cellStyle name="好_2013年中央公共预算收支调整表（20140110国库司提供）_含权责发生制" xfId="1364"/>
    <cellStyle name="好_2013年中央公共预算收支调整表（20140110国库司提供）_含权责发生制_2018年编审情况附表·0497175341662" xfId="1365"/>
    <cellStyle name="好_2013年中央公共预算收支调整表（20140110国库司提供）_含权责发生制_2018年编审情况附表·h" xfId="1366"/>
    <cellStyle name="好_2013年中央公共预算收支调整表（20140110国库司提供）_含权责发生制_2018年编审情况附表·建交委" xfId="1367"/>
    <cellStyle name="好_2013年中央公共预算收支调整表（20140110国库司提供）_含权责发生制_2018年编审情况附表092692710024664(1)" xfId="1368"/>
    <cellStyle name="好_2013年中央公共预算收支调整表（20140110国库司提供）_含权责发生制_2018年环保局编审情况附表(环保局1)" xfId="1369"/>
    <cellStyle name="好_2013年中央公共预算收支调整表（20140110国库司提供）_含权责发生制_2018年环保局编审情况附表9.24925115838582(1)" xfId="1370"/>
    <cellStyle name="好_2013调整事项" xfId="1371"/>
    <cellStyle name="好_2013调整事项_2018年编审情况附表·0497175341662" xfId="1372"/>
    <cellStyle name="好_2013调整事项_2018年编审情况附表·h" xfId="1373"/>
    <cellStyle name="好_2013调整事项_2018年编审情况附表·建交委" xfId="1374"/>
    <cellStyle name="好_2013调整事项_2018年编审情况附表092692710024664(1)" xfId="1375"/>
    <cellStyle name="好_2013调整事项_2018年环保局编审情况附表(环保局1)" xfId="1376"/>
    <cellStyle name="好_2013调整事项_2018年环保局编审情况附表9.24925115838582(1)" xfId="1377"/>
    <cellStyle name="好_2013调整事项_含权责发生制" xfId="1378"/>
    <cellStyle name="好_2013调整事项_含权责发生制_2018年编审情况附表·0497175341662" xfId="1379"/>
    <cellStyle name="好_2013调整事项_含权责发生制_2018年编审情况附表·h" xfId="1380"/>
    <cellStyle name="好_2013调整事项_含权责发生制_2018年编审情况附表·建交委" xfId="1381"/>
    <cellStyle name="好_2013调整事项_含权责发生制_2018年编审情况附表092692710024664(1)" xfId="1382"/>
    <cellStyle name="好_2013调整事项_含权责发生制_2018年环保局编审情况附表(环保局1)" xfId="1383"/>
    <cellStyle name="好_2013调整事项_含权责发生制_2018年环保局编审情况附表9.24925115838582(1)" xfId="1384"/>
    <cellStyle name="好_2014、2015年补贴_（汇总表）(1)" xfId="1385"/>
    <cellStyle name="好_2014-2015年一般公共和政府性基金收支平衡表1" xfId="1386"/>
    <cellStyle name="好_2014年度支出预算调整处室汇总表" xfId="1387"/>
    <cellStyle name="好_2014年度支出预算调整处室汇总表_2018年编审情况附表·0497175341662" xfId="1388"/>
    <cellStyle name="好_2014年度支出预算调整处室汇总表_2018年编审情况附表·h" xfId="1389"/>
    <cellStyle name="好_2014年度支出预算调整处室汇总表_2018年编审情况附表·建交委" xfId="1390"/>
    <cellStyle name="好_2014年度支出预算调整处室汇总表_2018年编审情况附表092692710024664(1)" xfId="1391"/>
    <cellStyle name="好_2014年度支出预算调整处室汇总表_2018年环保局编审情况附表(环保局1)" xfId="1392"/>
    <cellStyle name="好_2014年度支出预算调整处室汇总表_2018年环保局编审情况附表9.24925115838582(1)" xfId="1393"/>
    <cellStyle name="好_2014年津贴补贴预算调整表（医药）" xfId="1394"/>
    <cellStyle name="好_2014年津贴补贴预算调整表（医药）_2018年编审情况附表·0497175341662" xfId="1395"/>
    <cellStyle name="好_2014年津贴补贴预算调整表（医药）_2018年编审情况附表·h" xfId="1396"/>
    <cellStyle name="好_2014年津贴补贴预算调整表（医药）_2018年编审情况附表·建交委" xfId="1397"/>
    <cellStyle name="好_2014年津贴补贴预算调整表（医药）_2018年编审情况附表092692710024664(1)" xfId="1398"/>
    <cellStyle name="好_2014年津贴补贴预算调整表（医药）_2018年环保局编审情况附表(环保局1)" xfId="1399"/>
    <cellStyle name="好_2014年津贴补贴预算调整表（医药）_2018年环保局编审情况附表9.24925115838582(1)" xfId="1400"/>
    <cellStyle name="好_2014调整事项" xfId="1401"/>
    <cellStyle name="好_2014调整事项_2018年编审情况附表·0497175341662" xfId="1402"/>
    <cellStyle name="好_2014调整事项_2018年编审情况附表·h" xfId="1403"/>
    <cellStyle name="好_2014调整事项_2018年编审情况附表·建交委" xfId="1404"/>
    <cellStyle name="好_2014调整事项_2018年编审情况附表092692710024664(1)" xfId="1405"/>
    <cellStyle name="好_2014调整事项_2018年环保局编审情况附表(环保局1)" xfId="1406"/>
    <cellStyle name="好_2014调整事项_2018年环保局编审情况附表9.24925115838582(1)" xfId="1407"/>
    <cellStyle name="好_2014调整事项_含权责发生制" xfId="1408"/>
    <cellStyle name="好_2014调整事项_含权责发生制_2018年编审情况附表·0497175341662" xfId="1409"/>
    <cellStyle name="好_2014调整事项_含权责发生制_2018年编审情况附表·h" xfId="1410"/>
    <cellStyle name="好_2014调整事项_含权责发生制_2018年编审情况附表·建交委" xfId="1411"/>
    <cellStyle name="好_2014调整事项_含权责发生制_2018年编审情况附表092692710024664(1)" xfId="1412"/>
    <cellStyle name="好_2014调整事项_含权责发生制_2018年环保局编审情况附表(环保局1)" xfId="1413"/>
    <cellStyle name="好_2014调整事项_含权责发生制_2018年环保局编审情况附表9.24925115838582(1)" xfId="1414"/>
    <cellStyle name="好_2018年编审情况附表·城建处（1）92717235350" xfId="1415"/>
    <cellStyle name="好_20河南" xfId="1416"/>
    <cellStyle name="好_20河南_03_2010年各地区一般预算平衡表" xfId="1417"/>
    <cellStyle name="好_20河南_财力性转移支付2010年预算参考数" xfId="1418"/>
    <cellStyle name="好_20河南_财力性转移支付2010年预算参考数_03_2010年各地区一般预算平衡表" xfId="1419"/>
    <cellStyle name="好_22湖南" xfId="1420"/>
    <cellStyle name="好_22湖南_03_2010年各地区一般预算平衡表" xfId="1421"/>
    <cellStyle name="好_22湖南_财力性转移支付2010年预算参考数" xfId="1422"/>
    <cellStyle name="好_22湖南_财力性转移支付2010年预算参考数_03_2010年各地区一般预算平衡表" xfId="1423"/>
    <cellStyle name="好_27重庆" xfId="1424"/>
    <cellStyle name="好_27重庆_03_2010年各地区一般预算平衡表" xfId="1425"/>
    <cellStyle name="好_27重庆_财力性转移支付2010年预算参考数" xfId="1426"/>
    <cellStyle name="好_27重庆_财力性转移支付2010年预算参考数_03_2010年各地区一般预算平衡表" xfId="1427"/>
    <cellStyle name="好_28四川" xfId="1428"/>
    <cellStyle name="好_28四川_03_2010年各地区一般预算平衡表" xfId="1429"/>
    <cellStyle name="好_28四川_财力性转移支付2010年预算参考数" xfId="1430"/>
    <cellStyle name="好_28四川_财力性转移支付2010年预算参考数_03_2010年各地区一般预算平衡表" xfId="1431"/>
    <cellStyle name="好_30云南" xfId="1432"/>
    <cellStyle name="好_30云南_1" xfId="1433"/>
    <cellStyle name="好_30云南_1_03_2010年各地区一般预算平衡表" xfId="1434"/>
    <cellStyle name="好_30云南_1_财力性转移支付2010年预算参考数" xfId="1435"/>
    <cellStyle name="好_30云南_1_财力性转移支付2010年预算参考数_03_2010年各地区一般预算平衡表" xfId="1436"/>
    <cellStyle name="好_32陕西" xfId="1437"/>
    <cellStyle name="好_33甘肃" xfId="1438"/>
    <cellStyle name="好_34青海" xfId="1439"/>
    <cellStyle name="好_34青海_03_2010年各地区一般预算平衡表" xfId="1440"/>
    <cellStyle name="好_34青海_1" xfId="1441"/>
    <cellStyle name="好_34青海_1_03_2010年各地区一般预算平衡表" xfId="1442"/>
    <cellStyle name="好_34青海_1_财力性转移支付2010年预算参考数" xfId="1443"/>
    <cellStyle name="好_34青海_1_财力性转移支付2010年预算参考数_03_2010年各地区一般预算平衡表" xfId="1444"/>
    <cellStyle name="好_34青海_财力性转移支付2010年预算参考数" xfId="1445"/>
    <cellStyle name="好_34青海_财力性转移支付2010年预算参考数_03_2010年各地区一般预算平衡表" xfId="1446"/>
    <cellStyle name="好_530623_2006年县级财政报表附表" xfId="1447"/>
    <cellStyle name="好_530629_2006年县级财政报表附表" xfId="1448"/>
    <cellStyle name="好_5334_2006年迪庆县级财政报表附表" xfId="1449"/>
    <cellStyle name="好_7项转列的政府性基金2014-2015年收支匡算表-20150102" xfId="1450"/>
    <cellStyle name="好_Book1" xfId="1451"/>
    <cellStyle name="好_Book1_03_2010年各地区一般预算平衡表" xfId="1452"/>
    <cellStyle name="好_Book1_财力性转移支付2010年预算参考数" xfId="1453"/>
    <cellStyle name="好_Book1_财力性转移支付2010年预算参考数_03_2010年各地区一般预算平衡表" xfId="1454"/>
    <cellStyle name="好_Book2" xfId="1455"/>
    <cellStyle name="好_Book2_03_2010年各地区一般预算平衡表" xfId="1456"/>
    <cellStyle name="好_Book2_财力性转移支付2010年预算参考数" xfId="1457"/>
    <cellStyle name="好_Book2_财力性转移支付2010年预算参考数_03_2010年各地区一般预算平衡表" xfId="1458"/>
    <cellStyle name="好_gdp" xfId="1459"/>
    <cellStyle name="好_M01-2(州市补助收入)" xfId="1460"/>
    <cellStyle name="好_NSZ141225" xfId="1461"/>
    <cellStyle name="好_NSZ141230" xfId="1462"/>
    <cellStyle name="好_Sheet1" xfId="1463"/>
    <cellStyle name="好_YB0520崇明" xfId="1464"/>
    <cellStyle name="好_安徽 缺口县区测算(地方填报)1" xfId="1465"/>
    <cellStyle name="好_安徽 缺口县区测算(地方填报)1_03_2010年各地区一般预算平衡表" xfId="1466"/>
    <cellStyle name="好_安徽 缺口县区测算(地方填报)1_财力性转移支付2010年预算参考数" xfId="1467"/>
    <cellStyle name="好_安徽 缺口县区测算(地方填报)1_财力性转移支付2010年预算参考数_03_2010年各地区一般预算平衡表" xfId="1468"/>
    <cellStyle name="好_按税种统计收入(201112-关账后)_to财政" xfId="1469"/>
    <cellStyle name="好_按税种统计收入(201209)_to财政1" xfId="1470"/>
    <cellStyle name="好_按税种统计收入(201210)_to财政" xfId="1471"/>
    <cellStyle name="好_按税种统计收入（201210）_to财政" xfId="1472"/>
    <cellStyle name="好_按税种统计收入(201211)_to财政" xfId="1473"/>
    <cellStyle name="好_按税种统计收入（201211）_to财政tzh12318259" xfId="1474"/>
    <cellStyle name="好_按税种统计收入(201302)_to财政" xfId="1475"/>
    <cellStyle name="好_报诸处10月份报表·2013118172945910" xfId="1476"/>
    <cellStyle name="好_不含人员经费系数" xfId="1477"/>
    <cellStyle name="好_不含人员经费系数_03_2010年各地区一般预算平衡表" xfId="1478"/>
    <cellStyle name="好_不含人员经费系数_财力性转移支付2010年预算参考数" xfId="1479"/>
    <cellStyle name="好_不含人员经费系数_财力性转移支付2010年预算参考数_03_2010年各地区一般预算平衡表" xfId="1480"/>
    <cellStyle name="好_财政供养人员" xfId="1481"/>
    <cellStyle name="好_财政供养人员_03_2010年各地区一般预算平衡表" xfId="1482"/>
    <cellStyle name="好_财政供养人员_财力性转移支付2010年预算参考数" xfId="1483"/>
    <cellStyle name="好_财政供养人员_财力性转移支付2010年预算参考数_03_2010年各地区一般预算平衡表" xfId="1484"/>
    <cellStyle name="好_财政户管及税收情况-提供地区处0116" xfId="1485"/>
    <cellStyle name="好_测算结果" xfId="1486"/>
    <cellStyle name="好_测算结果_03_2010年各地区一般预算平衡表" xfId="1487"/>
    <cellStyle name="好_测算结果_财力性转移支付2010年预算参考数" xfId="1488"/>
    <cellStyle name="好_测算结果_财力性转移支付2010年预算参考数_03_2010年各地区一般预算平衡表" xfId="1489"/>
    <cellStyle name="好_测算结果汇总" xfId="1490"/>
    <cellStyle name="好_测算结果汇总_03_2010年各地区一般预算平衡表" xfId="1491"/>
    <cellStyle name="好_测算结果汇总_财力性转移支付2010年预算参考数" xfId="1492"/>
    <cellStyle name="好_测算结果汇总_财力性转移支付2010年预算参考数_03_2010年各地区一般预算平衡表" xfId="1493"/>
    <cellStyle name="好_成本差异系数" xfId="1494"/>
    <cellStyle name="好_成本差异系数（含人口规模）" xfId="1495"/>
    <cellStyle name="好_成本差异系数（含人口规模）_03_2010年各地区一般预算平衡表" xfId="1496"/>
    <cellStyle name="好_成本差异系数（含人口规模）_财力性转移支付2010年预算参考数" xfId="1497"/>
    <cellStyle name="好_成本差异系数（含人口规模）_财力性转移支付2010年预算参考数_03_2010年各地区一般预算平衡表" xfId="1498"/>
    <cellStyle name="好_成本差异系数_03_2010年各地区一般预算平衡表" xfId="1499"/>
    <cellStyle name="好_成本差异系数_财力性转移支付2010年预算参考数" xfId="1500"/>
    <cellStyle name="好_成本差异系数_财力性转移支付2010年预算参考数_03_2010年各地区一般预算平衡表" xfId="1501"/>
    <cellStyle name="好_城管局编审情况附表（终稿）" xfId="1502"/>
    <cellStyle name="好_城建部门" xfId="1503"/>
    <cellStyle name="好_赤字12500(不超收)" xfId="1504"/>
    <cellStyle name="好_打印2012年开发区镇税收情况-调整后0116" xfId="1505"/>
    <cellStyle name="好_第五部分(才淼、饶永宏）" xfId="1506"/>
    <cellStyle name="好_第一部分：综合全" xfId="1507"/>
    <cellStyle name="好_分科目情况" xfId="1508"/>
    <cellStyle name="好_分科目情况_2018年编审情况附表·0497175341662" xfId="1509"/>
    <cellStyle name="好_分科目情况_2018年编审情况附表·h" xfId="1510"/>
    <cellStyle name="好_分科目情况_2018年编审情况附表·建交委" xfId="1511"/>
    <cellStyle name="好_分科目情况_2018年编审情况附表092692710024664(1)" xfId="1512"/>
    <cellStyle name="好_分科目情况_2018年环保局编审情况附表(环保局1)" xfId="1513"/>
    <cellStyle name="好_分科目情况_2018年环保局编审情况附表9.24925115838582(1)" xfId="1514"/>
    <cellStyle name="好_分科目情况_含权责发生制" xfId="1515"/>
    <cellStyle name="好_分科目情况_含权责发生制_2018年编审情况附表·0497175341662" xfId="1516"/>
    <cellStyle name="好_分科目情况_含权责发生制_2018年编审情况附表·h" xfId="1517"/>
    <cellStyle name="好_分科目情况_含权责发生制_2018年编审情况附表·建交委" xfId="1518"/>
    <cellStyle name="好_分科目情况_含权责发生制_2018年编审情况附表092692710024664(1)" xfId="1519"/>
    <cellStyle name="好_分科目情况_含权责发生制_2018年环保局编审情况附表(环保局1)" xfId="1520"/>
    <cellStyle name="好_分科目情况_含权责发生制_2018年环保局编审情况附表9.24925115838582(1)" xfId="1521"/>
    <cellStyle name="好_分析缺口率" xfId="1522"/>
    <cellStyle name="好_分析缺口率_03_2010年各地区一般预算平衡表" xfId="1523"/>
    <cellStyle name="好_分析缺口率_财力性转移支付2010年预算参考数" xfId="1524"/>
    <cellStyle name="好_分析缺口率_财力性转移支付2010年预算参考数_03_2010年各地区一般预算平衡表" xfId="1525"/>
    <cellStyle name="好_分县成本差异系数" xfId="1526"/>
    <cellStyle name="好_分县成本差异系数_03_2010年各地区一般预算平衡表" xfId="1527"/>
    <cellStyle name="好_分县成本差异系数_不含人员经费系数" xfId="1528"/>
    <cellStyle name="好_分县成本差异系数_不含人员经费系数_03_2010年各地区一般预算平衡表" xfId="1529"/>
    <cellStyle name="好_分县成本差异系数_不含人员经费系数_财力性转移支付2010年预算参考数" xfId="1530"/>
    <cellStyle name="好_分县成本差异系数_不含人员经费系数_财力性转移支付2010年预算参考数_03_2010年各地区一般预算平衡表" xfId="1531"/>
    <cellStyle name="好_分县成本差异系数_财力性转移支付2010年预算参考数" xfId="1532"/>
    <cellStyle name="好_分县成本差异系数_财力性转移支付2010年预算参考数_03_2010年各地区一般预算平衡表" xfId="1533"/>
    <cellStyle name="好_分县成本差异系数_民生政策最低支出需求" xfId="1534"/>
    <cellStyle name="好_分县成本差异系数_民生政策最低支出需求_03_2010年各地区一般预算平衡表" xfId="1535"/>
    <cellStyle name="好_分县成本差异系数_民生政策最低支出需求_财力性转移支付2010年预算参考数" xfId="1536"/>
    <cellStyle name="好_分县成本差异系数_民生政策最低支出需求_财力性转移支付2010年预算参考数_03_2010年各地区一般预算平衡表" xfId="1537"/>
    <cellStyle name="好_附表" xfId="1538"/>
    <cellStyle name="好_附表_03_2010年各地区一般预算平衡表" xfId="1539"/>
    <cellStyle name="好_附表_财力性转移支付2010年预算参考数" xfId="1540"/>
    <cellStyle name="好_附表_财力性转移支付2010年预算参考数_03_2010年各地区一般预算平衡表" xfId="1541"/>
    <cellStyle name="好_附件2：部门规划表" xfId="1542"/>
    <cellStyle name="好_附件2：部门规划表_2018年编审情况附表·0497175341662" xfId="1543"/>
    <cellStyle name="好_附件2：部门规划表_2018年编审情况附表·h" xfId="1544"/>
    <cellStyle name="好_附件2：部门规划表_2018年编审情况附表·建交委" xfId="1545"/>
    <cellStyle name="好_附件2：部门规划表_2018年编审情况附表092692710024664(1)" xfId="1546"/>
    <cellStyle name="好_附件2：部门规划表_2018年环保局编审情况附表(环保局1)" xfId="1547"/>
    <cellStyle name="好_附件2：部门规划表_2018年环保局编审情况附表9.24925115838582(1)" xfId="1548"/>
    <cellStyle name="好_公共财政一般性转移支付测算表0918" xfId="1549"/>
    <cellStyle name="好_公共财政专项转移支付测算表0918" xfId="1550"/>
    <cellStyle name="好_含权责发生制" xfId="1551"/>
    <cellStyle name="好_含权责发生制_1" xfId="1552"/>
    <cellStyle name="好_行政(燃修费)" xfId="1553"/>
    <cellStyle name="好_行政(燃修费)_03_2010年各地区一般预算平衡表" xfId="1554"/>
    <cellStyle name="好_行政(燃修费)_不含人员经费系数" xfId="1555"/>
    <cellStyle name="好_行政(燃修费)_不含人员经费系数_03_2010年各地区一般预算平衡表" xfId="1556"/>
    <cellStyle name="好_行政(燃修费)_不含人员经费系数_财力性转移支付2010年预算参考数" xfId="1557"/>
    <cellStyle name="好_行政(燃修费)_不含人员经费系数_财力性转移支付2010年预算参考数_03_2010年各地区一般预算平衡表" xfId="1558"/>
    <cellStyle name="好_行政(燃修费)_财力性转移支付2010年预算参考数" xfId="1559"/>
    <cellStyle name="好_行政(燃修费)_财力性转移支付2010年预算参考数_03_2010年各地区一般预算平衡表" xfId="1560"/>
    <cellStyle name="好_行政(燃修费)_民生政策最低支出需求" xfId="1561"/>
    <cellStyle name="好_行政(燃修费)_民生政策最低支出需求_03_2010年各地区一般预算平衡表" xfId="1562"/>
    <cellStyle name="好_行政(燃修费)_民生政策最低支出需求_财力性转移支付2010年预算参考数" xfId="1563"/>
    <cellStyle name="好_行政(燃修费)_民生政策最低支出需求_财力性转移支付2010年预算参考数_03_2010年各地区一般预算平衡表" xfId="1564"/>
    <cellStyle name="好_行政(燃修费)_县市旗测算-新科目（含人口规模效应）" xfId="1565"/>
    <cellStyle name="好_行政(燃修费)_县市旗测算-新科目（含人口规模效应）_03_2010年各地区一般预算平衡表" xfId="1566"/>
    <cellStyle name="好_行政(燃修费)_县市旗测算-新科目（含人口规模效应）_财力性转移支付2010年预算参考数" xfId="1567"/>
    <cellStyle name="好_行政(燃修费)_县市旗测算-新科目（含人口规模效应）_财力性转移支付2010年预算参考数_03_2010年各地区一般预算平衡表" xfId="1568"/>
    <cellStyle name="好_行政（人员）" xfId="1569"/>
    <cellStyle name="好_行政（人员）_03_2010年各地区一般预算平衡表" xfId="1570"/>
    <cellStyle name="好_行政（人员）_不含人员经费系数" xfId="1571"/>
    <cellStyle name="好_行政（人员）_不含人员经费系数_03_2010年各地区一般预算平衡表" xfId="1572"/>
    <cellStyle name="好_行政（人员）_不含人员经费系数_财力性转移支付2010年预算参考数" xfId="1573"/>
    <cellStyle name="好_行政（人员）_不含人员经费系数_财力性转移支付2010年预算参考数_03_2010年各地区一般预算平衡表" xfId="1574"/>
    <cellStyle name="好_行政（人员）_财力性转移支付2010年预算参考数" xfId="1575"/>
    <cellStyle name="好_行政（人员）_财力性转移支付2010年预算参考数_03_2010年各地区一般预算平衡表" xfId="1576"/>
    <cellStyle name="好_行政（人员）_民生政策最低支出需求" xfId="1577"/>
    <cellStyle name="好_行政（人员）_民生政策最低支出需求_03_2010年各地区一般预算平衡表" xfId="1578"/>
    <cellStyle name="好_行政（人员）_民生政策最低支出需求_财力性转移支付2010年预算参考数" xfId="1579"/>
    <cellStyle name="好_行政（人员）_民生政策最低支出需求_财力性转移支付2010年预算参考数_03_2010年各地区一般预算平衡表" xfId="1580"/>
    <cellStyle name="好_行政（人员）_县市旗测算-新科目（含人口规模效应）" xfId="1581"/>
    <cellStyle name="好_行政（人员）_县市旗测算-新科目（含人口规模效应）_03_2010年各地区一般预算平衡表" xfId="1582"/>
    <cellStyle name="好_行政（人员）_县市旗测算-新科目（含人口规模效应）_财力性转移支付2010年预算参考数" xfId="1583"/>
    <cellStyle name="好_行政（人员）_县市旗测算-新科目（含人口规模效应）_财力性转移支付2010年预算参考数_03_2010年各地区一般预算平衡表" xfId="1584"/>
    <cellStyle name="好_行政公检法测算" xfId="1585"/>
    <cellStyle name="好_行政公检法测算_03_2010年各地区一般预算平衡表" xfId="1586"/>
    <cellStyle name="好_行政公检法测算_不含人员经费系数" xfId="1587"/>
    <cellStyle name="好_行政公检法测算_不含人员经费系数_03_2010年各地区一般预算平衡表" xfId="1588"/>
    <cellStyle name="好_行政公检法测算_不含人员经费系数_财力性转移支付2010年预算参考数" xfId="1589"/>
    <cellStyle name="好_行政公检法测算_不含人员经费系数_财力性转移支付2010年预算参考数_03_2010年各地区一般预算平衡表" xfId="1590"/>
    <cellStyle name="好_行政公检法测算_财力性转移支付2010年预算参考数" xfId="1591"/>
    <cellStyle name="好_行政公检法测算_财力性转移支付2010年预算参考数_03_2010年各地区一般预算平衡表" xfId="1592"/>
    <cellStyle name="好_行政公检法测算_民生政策最低支出需求" xfId="1593"/>
    <cellStyle name="好_行政公检法测算_民生政策最低支出需求_03_2010年各地区一般预算平衡表" xfId="1594"/>
    <cellStyle name="好_行政公检法测算_民生政策最低支出需求_财力性转移支付2010年预算参考数" xfId="1595"/>
    <cellStyle name="好_行政公检法测算_民生政策最低支出需求_财力性转移支付2010年预算参考数_03_2010年各地区一般预算平衡表" xfId="1596"/>
    <cellStyle name="好_行政公检法测算_县市旗测算-新科目（含人口规模效应）" xfId="1597"/>
    <cellStyle name="好_行政公检法测算_县市旗测算-新科目（含人口规模效应）_03_2010年各地区一般预算平衡表" xfId="1598"/>
    <cellStyle name="好_行政公检法测算_县市旗测算-新科目（含人口规模效应）_财力性转移支付2010年预算参考数" xfId="1599"/>
    <cellStyle name="好_行政公检法测算_县市旗测算-新科目（含人口规模效应）_财力性转移支付2010年预算参考数_03_2010年各地区一般预算平衡表" xfId="1600"/>
    <cellStyle name="好_河南 缺口县区测算(地方填报)" xfId="1601"/>
    <cellStyle name="好_河南 缺口县区测算(地方填报)_03_2010年各地区一般预算平衡表" xfId="1602"/>
    <cellStyle name="好_河南 缺口县区测算(地方填报)_财力性转移支付2010年预算参考数" xfId="1603"/>
    <cellStyle name="好_河南 缺口县区测算(地方填报)_财力性转移支付2010年预算参考数_03_2010年各地区一般预算平衡表" xfId="1604"/>
    <cellStyle name="好_河南 缺口县区测算(地方填报白)" xfId="1605"/>
    <cellStyle name="好_河南 缺口县区测算(地方填报白)_03_2010年各地区一般预算平衡表" xfId="1606"/>
    <cellStyle name="好_河南 缺口县区测算(地方填报白)_财力性转移支付2010年预算参考数" xfId="1607"/>
    <cellStyle name="好_河南 缺口县区测算(地方填报白)_财力性转移支付2010年预算参考数_03_2010年各地区一般预算平衡表" xfId="1608"/>
    <cellStyle name="好_核定人数对比" xfId="1609"/>
    <cellStyle name="好_核定人数对比_03_2010年各地区一般预算平衡表" xfId="1610"/>
    <cellStyle name="好_核定人数对比_财力性转移支付2010年预算参考数" xfId="1611"/>
    <cellStyle name="好_核定人数对比_财力性转移支付2010年预算参考数_03_2010年各地区一般预算平衡表" xfId="1612"/>
    <cellStyle name="好_核定人数下发表" xfId="1613"/>
    <cellStyle name="好_核定人数下发表_03_2010年各地区一般预算平衡表" xfId="1614"/>
    <cellStyle name="好_核定人数下发表_财力性转移支付2010年预算参考数" xfId="1615"/>
    <cellStyle name="好_核定人数下发表_财力性转移支付2010年预算参考数_03_2010年各地区一般预算平衡表" xfId="1616"/>
    <cellStyle name="好_汇总" xfId="1617"/>
    <cellStyle name="好_汇总_03_2010年各地区一般预算平衡表" xfId="1618"/>
    <cellStyle name="好_汇总_2018年编审情况附表·0497175341662" xfId="1619"/>
    <cellStyle name="好_汇总_2018年编审情况附表·h" xfId="1620"/>
    <cellStyle name="好_汇总_2018年编审情况附表·城建处（1）92717235350" xfId="1621"/>
    <cellStyle name="好_汇总_2018年编审情况附表·建交委" xfId="1622"/>
    <cellStyle name="好_汇总_2018年编审情况附表092692710024664(1)" xfId="1623"/>
    <cellStyle name="好_汇总_2018年环保局编审情况附表(环保局1)" xfId="1624"/>
    <cellStyle name="好_汇总_2018年环保局编审情况附表9.24925115838582(1)" xfId="1625"/>
    <cellStyle name="好_汇总_财力性转移支付2010年预算参考数" xfId="1626"/>
    <cellStyle name="好_汇总_财力性转移支付2010年预算参考数_03_2010年各地区一般预算平衡表" xfId="1627"/>
    <cellStyle name="好_汇总_项目库修改·城建处109162320223" xfId="1628"/>
    <cellStyle name="好_汇总表" xfId="1629"/>
    <cellStyle name="好_汇总表_03_2010年各地区一般预算平衡表" xfId="1630"/>
    <cellStyle name="好_汇总表_财力性转移支付2010年预算参考数" xfId="1631"/>
    <cellStyle name="好_汇总表_财力性转移支付2010年预算参考数_03_2010年各地区一般预算平衡表" xfId="1632"/>
    <cellStyle name="好_汇总表4" xfId="1633"/>
    <cellStyle name="好_汇总表4_03_2010年各地区一般预算平衡表" xfId="1634"/>
    <cellStyle name="好_汇总表4_财力性转移支付2010年预算参考数" xfId="1635"/>
    <cellStyle name="好_汇总表4_财力性转移支付2010年预算参考数_03_2010年各地区一般预算平衡表" xfId="1636"/>
    <cellStyle name="好_汇总-县级财政报表附表" xfId="1637"/>
    <cellStyle name="好_检验表" xfId="1638"/>
    <cellStyle name="好_检验表（调整后）" xfId="1639"/>
    <cellStyle name="好_教育(按照总人口测算）—20080416" xfId="1640"/>
    <cellStyle name="好_教育(按照总人口测算）—20080416_03_2010年各地区一般预算平衡表" xfId="1641"/>
    <cellStyle name="好_教育(按照总人口测算）—20080416_不含人员经费系数" xfId="1642"/>
    <cellStyle name="好_教育(按照总人口测算）—20080416_不含人员经费系数_03_2010年各地区一般预算平衡表" xfId="1643"/>
    <cellStyle name="好_教育(按照总人口测算）—20080416_不含人员经费系数_财力性转移支付2010年预算参考数" xfId="1644"/>
    <cellStyle name="好_教育(按照总人口测算）—20080416_不含人员经费系数_财力性转移支付2010年预算参考数_03_2010年各地区一般预算平衡表" xfId="1645"/>
    <cellStyle name="好_教育(按照总人口测算）—20080416_财力性转移支付2010年预算参考数" xfId="1646"/>
    <cellStyle name="好_教育(按照总人口测算）—20080416_财力性转移支付2010年预算参考数_03_2010年各地区一般预算平衡表" xfId="1647"/>
    <cellStyle name="好_教育(按照总人口测算）—20080416_民生政策最低支出需求" xfId="1648"/>
    <cellStyle name="好_教育(按照总人口测算）—20080416_民生政策最低支出需求_03_2010年各地区一般预算平衡表" xfId="1649"/>
    <cellStyle name="好_教育(按照总人口测算）—20080416_民生政策最低支出需求_财力性转移支付2010年预算参考数" xfId="1650"/>
    <cellStyle name="好_教育(按照总人口测算）—20080416_民生政策最低支出需求_财力性转移支付2010年预算参考数_03_2010年各地区一般预算平衡表" xfId="1651"/>
    <cellStyle name="好_教育(按照总人口测算）—20080416_县市旗测算-新科目（含人口规模效应）" xfId="1652"/>
    <cellStyle name="好_教育(按照总人口测算）—20080416_县市旗测算-新科目（含人口规模效应）_03_2010年各地区一般预算平衡表" xfId="1653"/>
    <cellStyle name="好_教育(按照总人口测算）—20080416_县市旗测算-新科目（含人口规模效应）_财力性转移支付2010年预算参考数" xfId="1654"/>
    <cellStyle name="好_教育(按照总人口测算）—20080416_县市旗测算-新科目（含人口规模效应）_财力性转移支付2010年预算参考数_03_2010年各地区一般预算平衡表" xfId="1655"/>
    <cellStyle name="好_开发区增量分成测算表——02——2012" xfId="1656"/>
    <cellStyle name="好_丽江汇总" xfId="1657"/>
    <cellStyle name="好_民生政策最低支出需求" xfId="1658"/>
    <cellStyle name="好_民生政策最低支出需求_03_2010年各地区一般预算平衡表" xfId="1659"/>
    <cellStyle name="好_民生政策最低支出需求_财力性转移支付2010年预算参考数" xfId="1660"/>
    <cellStyle name="好_民生政策最低支出需求_财力性转移支付2010年预算参考数_03_2010年各地区一般预算平衡表" xfId="1661"/>
    <cellStyle name="好_南汇新城镇2011年含下放户税收分税种情况-20120921" xfId="1662"/>
    <cellStyle name="好_农林水和城市维护标准支出20080505－县区合计" xfId="1663"/>
    <cellStyle name="好_农林水和城市维护标准支出20080505－县区合计_03_2010年各地区一般预算平衡表" xfId="1664"/>
    <cellStyle name="好_农林水和城市维护标准支出20080505－县区合计_不含人员经费系数" xfId="1665"/>
    <cellStyle name="好_农林水和城市维护标准支出20080505－县区合计_不含人员经费系数_03_2010年各地区一般预算平衡表" xfId="1666"/>
    <cellStyle name="好_农林水和城市维护标准支出20080505－县区合计_不含人员经费系数_财力性转移支付2010年预算参考数" xfId="1667"/>
    <cellStyle name="好_农林水和城市维护标准支出20080505－县区合计_不含人员经费系数_财力性转移支付2010年预算参考数_03_2010年各地区一般预算平衡表" xfId="1668"/>
    <cellStyle name="好_农林水和城市维护标准支出20080505－县区合计_财力性转移支付2010年预算参考数" xfId="1669"/>
    <cellStyle name="好_农林水和城市维护标准支出20080505－县区合计_财力性转移支付2010年预算参考数_03_2010年各地区一般预算平衡表" xfId="1670"/>
    <cellStyle name="好_农林水和城市维护标准支出20080505－县区合计_民生政策最低支出需求" xfId="1671"/>
    <cellStyle name="好_农林水和城市维护标准支出20080505－县区合计_民生政策最低支出需求_03_2010年各地区一般预算平衡表" xfId="1672"/>
    <cellStyle name="好_农林水和城市维护标准支出20080505－县区合计_民生政策最低支出需求_财力性转移支付2010年预算参考数" xfId="1673"/>
    <cellStyle name="好_农林水和城市维护标准支出20080505－县区合计_民生政策最低支出需求_财力性转移支付2010年预算参考数_03_2010年各地区一般预算平衡表" xfId="1674"/>
    <cellStyle name="好_农林水和城市维护标准支出20080505－县区合计_县市旗测算-新科目（含人口规模效应）" xfId="1675"/>
    <cellStyle name="好_农林水和城市维护标准支出20080505－县区合计_县市旗测算-新科目（含人口规模效应）_03_2010年各地区一般预算平衡表" xfId="1676"/>
    <cellStyle name="好_农林水和城市维护标准支出20080505－县区合计_县市旗测算-新科目（含人口规模效应）_财力性转移支付2010年预算参考数" xfId="1677"/>
    <cellStyle name="好_农林水和城市维护标准支出20080505－县区合计_县市旗测算-新科目（含人口规模效应）_财力性转移支付2010年预算参考数_03_2010年各地区一般预算平衡表" xfId="1678"/>
    <cellStyle name="好_平邑" xfId="1679"/>
    <cellStyle name="好_平邑_03_2010年各地区一般预算平衡表" xfId="1680"/>
    <cellStyle name="好_平邑_财力性转移支付2010年预算参考数" xfId="1681"/>
    <cellStyle name="好_平邑_财力性转移支付2010年预算参考数_03_2010年各地区一般预算平衡表" xfId="1682"/>
    <cellStyle name="好_其他部门(按照总人口测算）—20080416" xfId="1683"/>
    <cellStyle name="好_其他部门(按照总人口测算）—20080416_03_2010年各地区一般预算平衡表" xfId="1684"/>
    <cellStyle name="好_其他部门(按照总人口测算）—20080416_不含人员经费系数" xfId="1685"/>
    <cellStyle name="好_其他部门(按照总人口测算）—20080416_不含人员经费系数_03_2010年各地区一般预算平衡表" xfId="1686"/>
    <cellStyle name="好_其他部门(按照总人口测算）—20080416_不含人员经费系数_财力性转移支付2010年预算参考数" xfId="1687"/>
    <cellStyle name="好_其他部门(按照总人口测算）—20080416_不含人员经费系数_财力性转移支付2010年预算参考数_03_2010年各地区一般预算平衡表" xfId="1688"/>
    <cellStyle name="好_其他部门(按照总人口测算）—20080416_财力性转移支付2010年预算参考数" xfId="1689"/>
    <cellStyle name="好_其他部门(按照总人口测算）—20080416_财力性转移支付2010年预算参考数_03_2010年各地区一般预算平衡表" xfId="1690"/>
    <cellStyle name="好_其他部门(按照总人口测算）—20080416_民生政策最低支出需求" xfId="1691"/>
    <cellStyle name="好_其他部门(按照总人口测算）—20080416_民生政策最低支出需求_03_2010年各地区一般预算平衡表" xfId="1692"/>
    <cellStyle name="好_其他部门(按照总人口测算）—20080416_民生政策最低支出需求_财力性转移支付2010年预算参考数" xfId="1693"/>
    <cellStyle name="好_其他部门(按照总人口测算）—20080416_民生政策最低支出需求_财力性转移支付2010年预算参考数_03_2010年各地区一般预算平衡表" xfId="1694"/>
    <cellStyle name="好_其他部门(按照总人口测算）—20080416_县市旗测算-新科目（含人口规模效应）" xfId="1695"/>
    <cellStyle name="好_其他部门(按照总人口测算）—20080416_县市旗测算-新科目（含人口规模效应）_03_2010年各地区一般预算平衡表" xfId="1696"/>
    <cellStyle name="好_其他部门(按照总人口测算）—20080416_县市旗测算-新科目（含人口规模效应）_财力性转移支付2010年预算参考数" xfId="1697"/>
    <cellStyle name="好_其他部门(按照总人口测算）—20080416_县市旗测算-新科目（含人口规模效应）_财力性转移支付2010年预算参考数_03_2010年各地区一般预算平衡表" xfId="1698"/>
    <cellStyle name="好_青海 缺口县区测算(地方填报)" xfId="1699"/>
    <cellStyle name="好_青海 缺口县区测算(地方填报)_03_2010年各地区一般预算平衡表" xfId="1700"/>
    <cellStyle name="好_青海 缺口县区测算(地方填报)_财力性转移支付2010年预算参考数" xfId="1701"/>
    <cellStyle name="好_青海 缺口县区测算(地方填报)_财力性转移支付2010年预算参考数_03_2010年各地区一般预算平衡表" xfId="1702"/>
    <cellStyle name="好_缺口县区测算" xfId="1703"/>
    <cellStyle name="好_缺口县区测算（11.13）" xfId="1704"/>
    <cellStyle name="好_缺口县区测算（11.13）_03_2010年各地区一般预算平衡表" xfId="1705"/>
    <cellStyle name="好_缺口县区测算（11.13）_财力性转移支付2010年预算参考数" xfId="1706"/>
    <cellStyle name="好_缺口县区测算（11.13）_财力性转移支付2010年预算参考数_03_2010年各地区一般预算平衡表" xfId="1707"/>
    <cellStyle name="好_缺口县区测算(按2007支出增长25%测算)" xfId="1708"/>
    <cellStyle name="好_缺口县区测算(按2007支出增长25%测算)_03_2010年各地区一般预算平衡表" xfId="1709"/>
    <cellStyle name="好_缺口县区测算(按2007支出增长25%测算)_财力性转移支付2010年预算参考数" xfId="1710"/>
    <cellStyle name="好_缺口县区测算(按2007支出增长25%测算)_财力性转移支付2010年预算参考数_03_2010年各地区一般预算平衡表" xfId="1711"/>
    <cellStyle name="好_缺口县区测算(按核定人数)" xfId="1712"/>
    <cellStyle name="好_缺口县区测算(按核定人数)_03_2010年各地区一般预算平衡表" xfId="1713"/>
    <cellStyle name="好_缺口县区测算(按核定人数)_财力性转移支付2010年预算参考数" xfId="1714"/>
    <cellStyle name="好_缺口县区测算(按核定人数)_财力性转移支付2010年预算参考数_03_2010年各地区一般预算平衡表" xfId="1715"/>
    <cellStyle name="好_缺口县区测算(财政部标准)" xfId="1716"/>
    <cellStyle name="好_缺口县区测算(财政部标准)_03_2010年各地区一般预算平衡表" xfId="1717"/>
    <cellStyle name="好_缺口县区测算(财政部标准)_财力性转移支付2010年预算参考数" xfId="1718"/>
    <cellStyle name="好_缺口县区测算(财政部标准)_财力性转移支付2010年预算参考数_03_2010年各地区一般预算平衡表" xfId="1719"/>
    <cellStyle name="好_缺口县区测算_03_2010年各地区一般预算平衡表" xfId="1720"/>
    <cellStyle name="好_缺口县区测算_财力性转移支付2010年预算参考数" xfId="1721"/>
    <cellStyle name="好_缺口县区测算_财力性转移支付2010年预算参考数_03_2010年各地区一般预算平衡表" xfId="1722"/>
    <cellStyle name="好_人员工资和公用经费" xfId="1723"/>
    <cellStyle name="好_人员工资和公用经费_03_2010年各地区一般预算平衡表" xfId="1724"/>
    <cellStyle name="好_人员工资和公用经费_财力性转移支付2010年预算参考数" xfId="1725"/>
    <cellStyle name="好_人员工资和公用经费_财力性转移支付2010年预算参考数_03_2010年各地区一般预算平衡表" xfId="1726"/>
    <cellStyle name="好_人员工资和公用经费2" xfId="1727"/>
    <cellStyle name="好_人员工资和公用经费2_03_2010年各地区一般预算平衡表" xfId="1728"/>
    <cellStyle name="好_人员工资和公用经费2_财力性转移支付2010年预算参考数" xfId="1729"/>
    <cellStyle name="好_人员工资和公用经费2_财力性转移支付2010年预算参考数_03_2010年各地区一般预算平衡表" xfId="1730"/>
    <cellStyle name="好_人员工资和公用经费3" xfId="1731"/>
    <cellStyle name="好_人员工资和公用经费3_03_2010年各地区一般预算平衡表" xfId="1732"/>
    <cellStyle name="好_人员工资和公用经费3_财力性转移支付2010年预算参考数" xfId="1733"/>
    <cellStyle name="好_人员工资和公用经费3_财力性转移支付2010年预算参考数_03_2010年各地区一般预算平衡表" xfId="1734"/>
    <cellStyle name="好_山东省民生支出标准" xfId="1735"/>
    <cellStyle name="好_山东省民生支出标准_03_2010年各地区一般预算平衡表" xfId="1736"/>
    <cellStyle name="好_山东省民生支出标准_财力性转移支付2010年预算参考数" xfId="1737"/>
    <cellStyle name="好_山东省民生支出标准_财力性转移支付2010年预算参考数_03_2010年各地区一般预算平衡表" xfId="1738"/>
    <cellStyle name="好_市辖区测算20080510" xfId="1739"/>
    <cellStyle name="好_市辖区测算20080510_03_2010年各地区一般预算平衡表" xfId="1740"/>
    <cellStyle name="好_市辖区测算20080510_不含人员经费系数" xfId="1741"/>
    <cellStyle name="好_市辖区测算20080510_不含人员经费系数_03_2010年各地区一般预算平衡表" xfId="1742"/>
    <cellStyle name="好_市辖区测算20080510_不含人员经费系数_财力性转移支付2010年预算参考数" xfId="1743"/>
    <cellStyle name="好_市辖区测算20080510_不含人员经费系数_财力性转移支付2010年预算参考数_03_2010年各地区一般预算平衡表" xfId="1744"/>
    <cellStyle name="好_市辖区测算20080510_财力性转移支付2010年预算参考数" xfId="1745"/>
    <cellStyle name="好_市辖区测算20080510_财力性转移支付2010年预算参考数_03_2010年各地区一般预算平衡表" xfId="1746"/>
    <cellStyle name="好_市辖区测算20080510_民生政策最低支出需求" xfId="1747"/>
    <cellStyle name="好_市辖区测算20080510_民生政策最低支出需求_03_2010年各地区一般预算平衡表" xfId="1748"/>
    <cellStyle name="好_市辖区测算20080510_民生政策最低支出需求_财力性转移支付2010年预算参考数" xfId="1749"/>
    <cellStyle name="好_市辖区测算20080510_民生政策最低支出需求_财力性转移支付2010年预算参考数_03_2010年各地区一般预算平衡表" xfId="1750"/>
    <cellStyle name="好_市辖区测算20080510_县市旗测算-新科目（含人口规模效应）" xfId="1751"/>
    <cellStyle name="好_市辖区测算20080510_县市旗测算-新科目（含人口规模效应）_03_2010年各地区一般预算平衡表" xfId="1752"/>
    <cellStyle name="好_市辖区测算20080510_县市旗测算-新科目（含人口规模效应）_财力性转移支付2010年预算参考数" xfId="1753"/>
    <cellStyle name="好_市辖区测算20080510_县市旗测算-新科目（含人口规模效应）_财力性转移支付2010年预算参考数_03_2010年各地区一般预算平衡表" xfId="1754"/>
    <cellStyle name="好_市辖区测算-新科目（20080626）" xfId="1755"/>
    <cellStyle name="好_市辖区测算-新科目（20080626）_03_2010年各地区一般预算平衡表" xfId="1756"/>
    <cellStyle name="好_市辖区测算-新科目（20080626）_不含人员经费系数" xfId="1757"/>
    <cellStyle name="好_市辖区测算-新科目（20080626）_不含人员经费系数_03_2010年各地区一般预算平衡表" xfId="1758"/>
    <cellStyle name="好_市辖区测算-新科目（20080626）_不含人员经费系数_财力性转移支付2010年预算参考数" xfId="1759"/>
    <cellStyle name="好_市辖区测算-新科目（20080626）_不含人员经费系数_财力性转移支付2010年预算参考数_03_2010年各地区一般预算平衡表" xfId="1760"/>
    <cellStyle name="好_市辖区测算-新科目（20080626）_财力性转移支付2010年预算参考数" xfId="1761"/>
    <cellStyle name="好_市辖区测算-新科目（20080626）_财力性转移支付2010年预算参考数_03_2010年各地区一般预算平衡表" xfId="1762"/>
    <cellStyle name="好_市辖区测算-新科目（20080626）_民生政策最低支出需求" xfId="1763"/>
    <cellStyle name="好_市辖区测算-新科目（20080626）_民生政策最低支出需求_03_2010年各地区一般预算平衡表" xfId="1764"/>
    <cellStyle name="好_市辖区测算-新科目（20080626）_民生政策最低支出需求_财力性转移支付2010年预算参考数" xfId="1765"/>
    <cellStyle name="好_市辖区测算-新科目（20080626）_民生政策最低支出需求_财力性转移支付2010年预算参考数_03_2010年各地区一般预算平衡表" xfId="1766"/>
    <cellStyle name="好_市辖区测算-新科目（20080626）_县市旗测算-新科目（含人口规模效应）" xfId="1767"/>
    <cellStyle name="好_市辖区测算-新科目（20080626）_县市旗测算-新科目（含人口规模效应）_03_2010年各地区一般预算平衡表" xfId="1768"/>
    <cellStyle name="好_市辖区测算-新科目（20080626）_县市旗测算-新科目（含人口规模效应）_财力性转移支付2010年预算参考数" xfId="1769"/>
    <cellStyle name="好_市辖区测算-新科目（20080626）_县市旗测算-新科目（含人口规模效应）_财力性转移支付2010年预算参考数_03_2010年各地区一般预算平衡表" xfId="1770"/>
    <cellStyle name="好_调整后--按税种统计收入(201212)_to财政" xfId="1771"/>
    <cellStyle name="好_同德" xfId="1772"/>
    <cellStyle name="好_同德_03_2010年各地区一般预算平衡表" xfId="1773"/>
    <cellStyle name="好_同德_财力性转移支付2010年预算参考数" xfId="1774"/>
    <cellStyle name="好_同德_财力性转移支付2010年预算参考数_03_2010年各地区一般预算平衡表" xfId="1775"/>
    <cellStyle name="好_危改资金测算" xfId="1776"/>
    <cellStyle name="好_危改资金测算_03_2010年各地区一般预算平衡表" xfId="1777"/>
    <cellStyle name="好_危改资金测算_财力性转移支付2010年预算参考数" xfId="1778"/>
    <cellStyle name="好_危改资金测算_财力性转移支付2010年预算参考数_03_2010年各地区一般预算平衡表" xfId="1779"/>
    <cellStyle name="好_卫生(按照总人口测算）—20080416" xfId="1780"/>
    <cellStyle name="好_卫生(按照总人口测算）—20080416_03_2010年各地区一般预算平衡表" xfId="1781"/>
    <cellStyle name="好_卫生(按照总人口测算）—20080416_不含人员经费系数" xfId="1782"/>
    <cellStyle name="好_卫生(按照总人口测算）—20080416_不含人员经费系数_03_2010年各地区一般预算平衡表" xfId="1783"/>
    <cellStyle name="好_卫生(按照总人口测算）—20080416_不含人员经费系数_财力性转移支付2010年预算参考数" xfId="1784"/>
    <cellStyle name="好_卫生(按照总人口测算）—20080416_不含人员经费系数_财力性转移支付2010年预算参考数_03_2010年各地区一般预算平衡表" xfId="1785"/>
    <cellStyle name="好_卫生(按照总人口测算）—20080416_财力性转移支付2010年预算参考数" xfId="1786"/>
    <cellStyle name="好_卫生(按照总人口测算）—20080416_财力性转移支付2010年预算参考数_03_2010年各地区一般预算平衡表" xfId="1787"/>
    <cellStyle name="好_卫生(按照总人口测算）—20080416_民生政策最低支出需求" xfId="1788"/>
    <cellStyle name="好_卫生(按照总人口测算）—20080416_民生政策最低支出需求_03_2010年各地区一般预算平衡表" xfId="1789"/>
    <cellStyle name="好_卫生(按照总人口测算）—20080416_民生政策最低支出需求_财力性转移支付2010年预算参考数" xfId="1790"/>
    <cellStyle name="好_卫生(按照总人口测算）—20080416_民生政策最低支出需求_财力性转移支付2010年预算参考数_03_2010年各地区一般预算平衡表" xfId="1791"/>
    <cellStyle name="好_卫生(按照总人口测算）—20080416_县市旗测算-新科目（含人口规模效应）" xfId="1792"/>
    <cellStyle name="好_卫生(按照总人口测算）—20080416_县市旗测算-新科目（含人口规模效应）_03_2010年各地区一般预算平衡表" xfId="1793"/>
    <cellStyle name="好_卫生(按照总人口测算）—20080416_县市旗测算-新科目（含人口规模效应）_财力性转移支付2010年预算参考数" xfId="1794"/>
    <cellStyle name="好_卫生(按照总人口测算）—20080416_县市旗测算-新科目（含人口规模效应）_财力性转移支付2010年预算参考数_03_2010年各地区一般预算平衡表" xfId="1795"/>
    <cellStyle name="好_卫生部门" xfId="1796"/>
    <cellStyle name="好_卫生部门_03_2010年各地区一般预算平衡表" xfId="1797"/>
    <cellStyle name="好_卫生部门_财力性转移支付2010年预算参考数" xfId="1798"/>
    <cellStyle name="好_卫生部门_财力性转移支付2010年预算参考数_03_2010年各地区一般预算平衡表" xfId="1799"/>
    <cellStyle name="好_文体广播部门" xfId="1800"/>
    <cellStyle name="好_文体广播事业(按照总人口测算）—20080416" xfId="1801"/>
    <cellStyle name="好_文体广播事业(按照总人口测算）—20080416_03_2010年各地区一般预算平衡表" xfId="1802"/>
    <cellStyle name="好_文体广播事业(按照总人口测算）—20080416_不含人员经费系数" xfId="1803"/>
    <cellStyle name="好_文体广播事业(按照总人口测算）—20080416_不含人员经费系数_03_2010年各地区一般预算平衡表" xfId="1804"/>
    <cellStyle name="好_文体广播事业(按照总人口测算）—20080416_不含人员经费系数_财力性转移支付2010年预算参考数" xfId="1805"/>
    <cellStyle name="好_文体广播事业(按照总人口测算）—20080416_不含人员经费系数_财力性转移支付2010年预算参考数_03_2010年各地区一般预算平衡表" xfId="1806"/>
    <cellStyle name="好_文体广播事业(按照总人口测算）—20080416_财力性转移支付2010年预算参考数" xfId="1807"/>
    <cellStyle name="好_文体广播事业(按照总人口测算）—20080416_财力性转移支付2010年预算参考数_03_2010年各地区一般预算平衡表" xfId="1808"/>
    <cellStyle name="好_文体广播事业(按照总人口测算）—20080416_民生政策最低支出需求" xfId="1809"/>
    <cellStyle name="好_文体广播事业(按照总人口测算）—20080416_民生政策最低支出需求_03_2010年各地区一般预算平衡表" xfId="1810"/>
    <cellStyle name="好_文体广播事业(按照总人口测算）—20080416_民生政策最低支出需求_财力性转移支付2010年预算参考数" xfId="1811"/>
    <cellStyle name="好_文体广播事业(按照总人口测算）—20080416_民生政策最低支出需求_财力性转移支付2010年预算参考数_03_2010年各地区一般预算平衡表" xfId="1812"/>
    <cellStyle name="好_文体广播事业(按照总人口测算）—20080416_县市旗测算-新科目（含人口规模效应）" xfId="1813"/>
    <cellStyle name="好_文体广播事业(按照总人口测算）—20080416_县市旗测算-新科目（含人口规模效应）_03_2010年各地区一般预算平衡表" xfId="1814"/>
    <cellStyle name="好_文体广播事业(按照总人口测算）—20080416_县市旗测算-新科目（含人口规模效应）_财力性转移支付2010年预算参考数" xfId="1815"/>
    <cellStyle name="好_文体广播事业(按照总人口测算）—20080416_县市旗测算-新科目（含人口规模效应）_财力性转移支付2010年预算参考数_03_2010年各地区一般预算平衡表" xfId="1816"/>
    <cellStyle name="好_县区合并测算20080421" xfId="1817"/>
    <cellStyle name="好_县区合并测算20080421_03_2010年各地区一般预算平衡表" xfId="1818"/>
    <cellStyle name="好_县区合并测算20080421_不含人员经费系数" xfId="1819"/>
    <cellStyle name="好_县区合并测算20080421_不含人员经费系数_03_2010年各地区一般预算平衡表" xfId="1820"/>
    <cellStyle name="好_县区合并测算20080421_不含人员经费系数_财力性转移支付2010年预算参考数" xfId="1821"/>
    <cellStyle name="好_县区合并测算20080421_不含人员经费系数_财力性转移支付2010年预算参考数_03_2010年各地区一般预算平衡表" xfId="1822"/>
    <cellStyle name="好_县区合并测算20080421_财力性转移支付2010年预算参考数" xfId="1823"/>
    <cellStyle name="好_县区合并测算20080421_财力性转移支付2010年预算参考数_03_2010年各地区一般预算平衡表" xfId="1824"/>
    <cellStyle name="好_县区合并测算20080421_民生政策最低支出需求" xfId="1825"/>
    <cellStyle name="好_县区合并测算20080421_民生政策最低支出需求_03_2010年各地区一般预算平衡表" xfId="1826"/>
    <cellStyle name="好_县区合并测算20080421_民生政策最低支出需求_财力性转移支付2010年预算参考数" xfId="1827"/>
    <cellStyle name="好_县区合并测算20080421_民生政策最低支出需求_财力性转移支付2010年预算参考数_03_2010年各地区一般预算平衡表" xfId="1828"/>
    <cellStyle name="好_县区合并测算20080421_县市旗测算-新科目（含人口规模效应）" xfId="1829"/>
    <cellStyle name="好_县区合并测算20080421_县市旗测算-新科目（含人口规模效应）_03_2010年各地区一般预算平衡表" xfId="1830"/>
    <cellStyle name="好_县区合并测算20080421_县市旗测算-新科目（含人口规模效应）_财力性转移支付2010年预算参考数" xfId="1831"/>
    <cellStyle name="好_县区合并测算20080421_县市旗测算-新科目（含人口规模效应）_财力性转移支付2010年预算参考数_03_2010年各地区一般预算平衡表" xfId="1832"/>
    <cellStyle name="好_县区合并测算20080423(按照各省比重）" xfId="1833"/>
    <cellStyle name="好_县区合并测算20080423(按照各省比重）_03_2010年各地区一般预算平衡表" xfId="1834"/>
    <cellStyle name="好_县区合并测算20080423(按照各省比重）_不含人员经费系数" xfId="1835"/>
    <cellStyle name="好_县区合并测算20080423(按照各省比重）_不含人员经费系数_03_2010年各地区一般预算平衡表" xfId="1836"/>
    <cellStyle name="好_县区合并测算20080423(按照各省比重）_不含人员经费系数_财力性转移支付2010年预算参考数" xfId="1837"/>
    <cellStyle name="好_县区合并测算20080423(按照各省比重）_不含人员经费系数_财力性转移支付2010年预算参考数_03_2010年各地区一般预算平衡表" xfId="1838"/>
    <cellStyle name="好_县区合并测算20080423(按照各省比重）_财力性转移支付2010年预算参考数" xfId="1839"/>
    <cellStyle name="好_县区合并测算20080423(按照各省比重）_财力性转移支付2010年预算参考数_03_2010年各地区一般预算平衡表" xfId="1840"/>
    <cellStyle name="好_县区合并测算20080423(按照各省比重）_民生政策最低支出需求" xfId="1841"/>
    <cellStyle name="好_县区合并测算20080423(按照各省比重）_民生政策最低支出需求_03_2010年各地区一般预算平衡表" xfId="1842"/>
    <cellStyle name="好_县区合并测算20080423(按照各省比重）_民生政策最低支出需求_财力性转移支付2010年预算参考数" xfId="1843"/>
    <cellStyle name="好_县区合并测算20080423(按照各省比重）_民生政策最低支出需求_财力性转移支付2010年预算参考数_03_2010年各地区一般预算平衡表" xfId="1844"/>
    <cellStyle name="好_县区合并测算20080423(按照各省比重）_县市旗测算-新科目（含人口规模效应）" xfId="1845"/>
    <cellStyle name="好_县区合并测算20080423(按照各省比重）_县市旗测算-新科目（含人口规模效应）_03_2010年各地区一般预算平衡表" xfId="1846"/>
    <cellStyle name="好_县区合并测算20080423(按照各省比重）_县市旗测算-新科目（含人口规模效应）_财力性转移支付2010年预算参考数" xfId="1847"/>
    <cellStyle name="好_县区合并测算20080423(按照各省比重）_县市旗测算-新科目（含人口规模效应）_财力性转移支付2010年预算参考数_03_2010年各地区一般预算平衡表" xfId="1848"/>
    <cellStyle name="好_县市旗测算20080508" xfId="1849"/>
    <cellStyle name="好_县市旗测算20080508_03_2010年各地区一般预算平衡表" xfId="1850"/>
    <cellStyle name="好_县市旗测算20080508_不含人员经费系数" xfId="1851"/>
    <cellStyle name="好_县市旗测算20080508_不含人员经费系数_03_2010年各地区一般预算平衡表" xfId="1852"/>
    <cellStyle name="好_县市旗测算20080508_不含人员经费系数_财力性转移支付2010年预算参考数" xfId="1853"/>
    <cellStyle name="好_县市旗测算20080508_不含人员经费系数_财力性转移支付2010年预算参考数_03_2010年各地区一般预算平衡表" xfId="1854"/>
    <cellStyle name="好_县市旗测算20080508_财力性转移支付2010年预算参考数" xfId="1855"/>
    <cellStyle name="好_县市旗测算20080508_财力性转移支付2010年预算参考数_03_2010年各地区一般预算平衡表" xfId="1856"/>
    <cellStyle name="好_县市旗测算20080508_民生政策最低支出需求" xfId="1857"/>
    <cellStyle name="好_县市旗测算20080508_民生政策最低支出需求_03_2010年各地区一般预算平衡表" xfId="1858"/>
    <cellStyle name="好_县市旗测算20080508_民生政策最低支出需求_财力性转移支付2010年预算参考数" xfId="1859"/>
    <cellStyle name="好_县市旗测算20080508_民生政策最低支出需求_财力性转移支付2010年预算参考数_03_2010年各地区一般预算平衡表" xfId="1860"/>
    <cellStyle name="好_县市旗测算20080508_县市旗测算-新科目（含人口规模效应）" xfId="1861"/>
    <cellStyle name="好_县市旗测算20080508_县市旗测算-新科目（含人口规模效应）_03_2010年各地区一般预算平衡表" xfId="1862"/>
    <cellStyle name="好_县市旗测算20080508_县市旗测算-新科目（含人口规模效应）_财力性转移支付2010年预算参考数" xfId="1863"/>
    <cellStyle name="好_县市旗测算20080508_县市旗测算-新科目（含人口规模效应）_财力性转移支付2010年预算参考数_03_2010年各地区一般预算平衡表" xfId="1864"/>
    <cellStyle name="好_县市旗测算-新科目（20080626）" xfId="1865"/>
    <cellStyle name="好_县市旗测算-新科目（20080626）_03_2010年各地区一般预算平衡表" xfId="1866"/>
    <cellStyle name="好_县市旗测算-新科目（20080626）_不含人员经费系数" xfId="1867"/>
    <cellStyle name="好_县市旗测算-新科目（20080626）_不含人员经费系数_03_2010年各地区一般预算平衡表" xfId="1868"/>
    <cellStyle name="好_县市旗测算-新科目（20080626）_不含人员经费系数_财力性转移支付2010年预算参考数" xfId="1869"/>
    <cellStyle name="好_县市旗测算-新科目（20080626）_不含人员经费系数_财力性转移支付2010年预算参考数_03_2010年各地区一般预算平衡表" xfId="1870"/>
    <cellStyle name="好_县市旗测算-新科目（20080626）_财力性转移支付2010年预算参考数" xfId="1871"/>
    <cellStyle name="好_县市旗测算-新科目（20080626）_财力性转移支付2010年预算参考数_03_2010年各地区一般预算平衡表" xfId="1872"/>
    <cellStyle name="好_县市旗测算-新科目（20080626）_民生政策最低支出需求" xfId="1873"/>
    <cellStyle name="好_县市旗测算-新科目（20080626）_民生政策最低支出需求_03_2010年各地区一般预算平衡表" xfId="1874"/>
    <cellStyle name="好_县市旗测算-新科目（20080626）_民生政策最低支出需求_财力性转移支付2010年预算参考数" xfId="1875"/>
    <cellStyle name="好_县市旗测算-新科目（20080626）_民生政策最低支出需求_财力性转移支付2010年预算参考数_03_2010年各地区一般预算平衡表" xfId="1876"/>
    <cellStyle name="好_县市旗测算-新科目（20080626）_县市旗测算-新科目（含人口规模效应）" xfId="1877"/>
    <cellStyle name="好_县市旗测算-新科目（20080626）_县市旗测算-新科目（含人口规模效应）_03_2010年各地区一般预算平衡表" xfId="1878"/>
    <cellStyle name="好_县市旗测算-新科目（20080626）_县市旗测算-新科目（含人口规模效应）_财力性转移支付2010年预算参考数" xfId="1879"/>
    <cellStyle name="好_县市旗测算-新科目（20080626）_县市旗测算-新科目（含人口规模效应）_财力性转移支付2010年预算参考数_03_2010年各地区一般预算平衡表" xfId="1880"/>
    <cellStyle name="好_县市旗测算-新科目（20080627）" xfId="1881"/>
    <cellStyle name="好_县市旗测算-新科目（20080627）_03_2010年各地区一般预算平衡表" xfId="1882"/>
    <cellStyle name="好_县市旗测算-新科目（20080627）_不含人员经费系数" xfId="1883"/>
    <cellStyle name="好_县市旗测算-新科目（20080627）_不含人员经费系数_03_2010年各地区一般预算平衡表" xfId="1884"/>
    <cellStyle name="好_县市旗测算-新科目（20080627）_不含人员经费系数_财力性转移支付2010年预算参考数" xfId="1885"/>
    <cellStyle name="好_县市旗测算-新科目（20080627）_不含人员经费系数_财力性转移支付2010年预算参考数_03_2010年各地区一般预算平衡表" xfId="1886"/>
    <cellStyle name="好_县市旗测算-新科目（20080627）_财力性转移支付2010年预算参考数" xfId="1887"/>
    <cellStyle name="好_县市旗测算-新科目（20080627）_财力性转移支付2010年预算参考数_03_2010年各地区一般预算平衡表" xfId="1888"/>
    <cellStyle name="好_县市旗测算-新科目（20080627）_民生政策最低支出需求" xfId="1889"/>
    <cellStyle name="好_县市旗测算-新科目（20080627）_民生政策最低支出需求_03_2010年各地区一般预算平衡表" xfId="1890"/>
    <cellStyle name="好_县市旗测算-新科目（20080627）_民生政策最低支出需求_财力性转移支付2010年预算参考数" xfId="1891"/>
    <cellStyle name="好_县市旗测算-新科目（20080627）_民生政策最低支出需求_财力性转移支付2010年预算参考数_03_2010年各地区一般预算平衡表" xfId="1892"/>
    <cellStyle name="好_县市旗测算-新科目（20080627）_县市旗测算-新科目（含人口规模效应）" xfId="1893"/>
    <cellStyle name="好_县市旗测算-新科目（20080627）_县市旗测算-新科目（含人口规模效应）_03_2010年各地区一般预算平衡表" xfId="1894"/>
    <cellStyle name="好_县市旗测算-新科目（20080627）_县市旗测算-新科目（含人口规模效应）_财力性转移支付2010年预算参考数" xfId="1895"/>
    <cellStyle name="好_县市旗测算-新科目（20080627）_县市旗测算-新科目（含人口规模效应）_财力性转移支付2010年预算参考数_03_2010年各地区一般预算平衡表" xfId="1896"/>
    <cellStyle name="好_项目库修改·城建处109162320223" xfId="1897"/>
    <cellStyle name="好_新建机场户管资料（2012.3.21）（1）614142650" xfId="1898"/>
    <cellStyle name="好_一般预算支出口径剔除表" xfId="1899"/>
    <cellStyle name="好_一般预算支出口径剔除表_03_2010年各地区一般预算平衡表" xfId="1900"/>
    <cellStyle name="好_一般预算支出口径剔除表_财力性转移支付2010年预算参考数" xfId="1901"/>
    <cellStyle name="好_一般预算支出口径剔除表_财力性转移支付2010年预算参考数_03_2010年各地区一般预算平衡表" xfId="1902"/>
    <cellStyle name="好_云南 缺口县区测算(地方填报)" xfId="1903"/>
    <cellStyle name="好_云南 缺口县区测算(地方填报)_03_2010年各地区一般预算平衡表" xfId="1904"/>
    <cellStyle name="好_云南 缺口县区测算(地方填报)_财力性转移支付2010年预算参考数" xfId="1905"/>
    <cellStyle name="好_云南 缺口县区测算(地方填报)_财力性转移支付2010年预算参考数_03_2010年各地区一般预算平衡表" xfId="1906"/>
    <cellStyle name="好_云南省2008年转移支付测算——州市本级考核部分及政策性测算" xfId="1907"/>
    <cellStyle name="好_云南省2008年转移支付测算——州市本级考核部分及政策性测算_03_2010年各地区一般预算平衡表" xfId="1908"/>
    <cellStyle name="好_云南省2008年转移支付测算——州市本级考核部分及政策性测算_财力性转移支付2010年预算参考数" xfId="1909"/>
    <cellStyle name="好_云南省2008年转移支付测算——州市本级考核部分及政策性测算_财力性转移支付2010年预算参考数_03_2010年各地区一般预算平衡表" xfId="1910"/>
    <cellStyle name="好_重大支出测算" xfId="1911"/>
    <cellStyle name="好_重点民生支出需求测算表社保（农村低保）081112" xfId="1912"/>
    <cellStyle name="好_转移支付" xfId="1913"/>
    <cellStyle name="好_自行调整差异系数顺序" xfId="1914"/>
    <cellStyle name="好_自行调整差异系数顺序_03_2010年各地区一般预算平衡表" xfId="1915"/>
    <cellStyle name="好_自行调整差异系数顺序_财力性转移支付2010年预算参考数" xfId="1916"/>
    <cellStyle name="好_自行调整差异系数顺序_财力性转移支付2010年预算参考数_03_2010年各地区一般预算平衡表" xfId="1917"/>
    <cellStyle name="好_总人口" xfId="1918"/>
    <cellStyle name="好_总人口_03_2010年各地区一般预算平衡表" xfId="1919"/>
    <cellStyle name="好_总人口_财力性转移支付2010年预算参考数" xfId="1920"/>
    <cellStyle name="好_总人口_财力性转移支付2010年预算参考数_03_2010年各地区一般预算平衡表" xfId="1921"/>
    <cellStyle name="好_总帐表-许助理汇报后修改（支出）" xfId="1922"/>
    <cellStyle name="后继超级链接" xfId="1923"/>
    <cellStyle name="后继超链接" xfId="1924"/>
    <cellStyle name="货币 2" xfId="1925"/>
    <cellStyle name="货币 2 2" xfId="1926"/>
    <cellStyle name="货币 2_2016年三公会议费审核表" xfId="1927"/>
    <cellStyle name="货币 3" xfId="1928"/>
    <cellStyle name="霓付 [0]_ +Foil &amp; -FOIL &amp; PAPER" xfId="1929"/>
    <cellStyle name="霓付_ +Foil &amp; -FOIL &amp; PAPER" xfId="1930"/>
    <cellStyle name="烹拳 [0]_ +Foil &amp; -FOIL &amp; PAPER" xfId="1931"/>
    <cellStyle name="烹拳_ +Foil &amp; -FOIL &amp; PAPER" xfId="1932"/>
    <cellStyle name="普通_ 白土" xfId="1933"/>
    <cellStyle name="千分位[0]_ 白土" xfId="1934"/>
    <cellStyle name="千分位_ 白土" xfId="1935"/>
    <cellStyle name="千位[0]_(人代会用)" xfId="1936"/>
    <cellStyle name="千位_(人代会用)" xfId="1937"/>
    <cellStyle name="千位分隔 2" xfId="1938"/>
    <cellStyle name="千位分隔 2 10" xfId="1939"/>
    <cellStyle name="千位分隔 2 11" xfId="1940"/>
    <cellStyle name="千位分隔 2 12" xfId="1941"/>
    <cellStyle name="千位分隔 2 13" xfId="1942"/>
    <cellStyle name="千位分隔 2 14" xfId="1943"/>
    <cellStyle name="千位分隔 2 15" xfId="1944"/>
    <cellStyle name="千位分隔 2 16" xfId="1945"/>
    <cellStyle name="千位分隔 2 17" xfId="1946"/>
    <cellStyle name="千位分隔 2 18" xfId="1947"/>
    <cellStyle name="千位分隔 2 19" xfId="1948"/>
    <cellStyle name="千位分隔 2 2" xfId="10"/>
    <cellStyle name="千位分隔 2 2 2" xfId="1949"/>
    <cellStyle name="千位分隔 2 2 2 2" xfId="1950"/>
    <cellStyle name="千位分隔 2 2 3" xfId="1951"/>
    <cellStyle name="千位分隔 2 20" xfId="1952"/>
    <cellStyle name="千位分隔 2 21" xfId="1953"/>
    <cellStyle name="千位分隔 2 22" xfId="1954"/>
    <cellStyle name="千位分隔 2 23" xfId="1955"/>
    <cellStyle name="千位分隔 2 24" xfId="1956"/>
    <cellStyle name="千位分隔 2 25" xfId="1957"/>
    <cellStyle name="千位分隔 2 26" xfId="1958"/>
    <cellStyle name="千位分隔 2 27" xfId="1959"/>
    <cellStyle name="千位分隔 2 28" xfId="1960"/>
    <cellStyle name="千位分隔 2 29" xfId="1961"/>
    <cellStyle name="千位分隔 2 3" xfId="2"/>
    <cellStyle name="千位分隔 2 3 2" xfId="1962"/>
    <cellStyle name="千位分隔 2 3 3" xfId="1963"/>
    <cellStyle name="千位分隔 2 30" xfId="1964"/>
    <cellStyle name="千位分隔 2 31" xfId="1965"/>
    <cellStyle name="千位分隔 2 32" xfId="1966"/>
    <cellStyle name="千位分隔 2 33" xfId="1967"/>
    <cellStyle name="千位分隔 2 34" xfId="1968"/>
    <cellStyle name="千位分隔 2 35" xfId="1969"/>
    <cellStyle name="千位分隔 2 36" xfId="1970"/>
    <cellStyle name="千位分隔 2 37" xfId="1971"/>
    <cellStyle name="千位分隔 2 38" xfId="1972"/>
    <cellStyle name="千位分隔 2 39" xfId="1973"/>
    <cellStyle name="千位分隔 2 4" xfId="1974"/>
    <cellStyle name="千位分隔 2 40" xfId="1975"/>
    <cellStyle name="千位分隔 2 41" xfId="1976"/>
    <cellStyle name="千位分隔 2 5" xfId="1977"/>
    <cellStyle name="千位分隔 2 6" xfId="1978"/>
    <cellStyle name="千位分隔 2 7" xfId="1979"/>
    <cellStyle name="千位分隔 2 8" xfId="1980"/>
    <cellStyle name="千位分隔 2 9" xfId="1981"/>
    <cellStyle name="千位分隔 3" xfId="5"/>
    <cellStyle name="千位分隔 3 2" xfId="1982"/>
    <cellStyle name="千位分隔 3 3" xfId="1983"/>
    <cellStyle name="千位分隔 3 4" xfId="1984"/>
    <cellStyle name="千位分隔 3 5" xfId="1985"/>
    <cellStyle name="千位分隔 4" xfId="1986"/>
    <cellStyle name="千位分隔 4 2" xfId="1987"/>
    <cellStyle name="千位分隔 4 3" xfId="1988"/>
    <cellStyle name="千位分隔 4 4" xfId="1989"/>
    <cellStyle name="千位分隔 5" xfId="1990"/>
    <cellStyle name="千位分隔[0] 2" xfId="1991"/>
    <cellStyle name="千位分隔[0] 2 2" xfId="1992"/>
    <cellStyle name="千位分隔[0] 2 3" xfId="1993"/>
    <cellStyle name="千位分隔[0] 3" xfId="1994"/>
    <cellStyle name="千位分季_新建 Microsoft Excel 工作表" xfId="1995"/>
    <cellStyle name="钎霖_4岿角利" xfId="1996"/>
    <cellStyle name="强调 1" xfId="1997"/>
    <cellStyle name="强调 2" xfId="1998"/>
    <cellStyle name="强调 3" xfId="1999"/>
    <cellStyle name="强调文字颜色 6 3 7" xfId="2000"/>
    <cellStyle name="数字" xfId="2001"/>
    <cellStyle name="未定义" xfId="2002"/>
    <cellStyle name="小数" xfId="2003"/>
    <cellStyle name="样式 1" xfId="2004"/>
    <cellStyle name="样式 1 2" xfId="2005"/>
    <cellStyle name="样式 1_03·2015·一般公共预算·02" xfId="2006"/>
    <cellStyle name="콤마 [0]_BOILER-CO1" xfId="2007"/>
    <cellStyle name="콤마_BOILER-CO1" xfId="2008"/>
    <cellStyle name="통화 [0]_BOILER-CO1" xfId="2009"/>
    <cellStyle name="통화_BOILER-CO1" xfId="2010"/>
    <cellStyle name="표준_0N-HANDLING " xfId="20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2001&#21306;&#21439;&#25253;&#21578;\&#21306;&#21439;&#25903;&#20986;\&#20854;&#20182;&#25903;&#20986;&#26126;&#32454;&#34920;\12&#26376;&#20221;\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lly\cmhk-2000\&#21271;&#20140;&#31227;&#21160;\7.23&#27719;&#24635;&#34920;(&#21331;&#24503;)\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ackup\&#22791;&#20221;\&#34945;&#29790;\~~~~~~~~~~~~~~~~~~~~2012&#24180;&#20915;&#31639;&#36164;&#26009;\&#21525;&#26149;&#24311;\&#25191;&#34892;&#32452;\2007&#24180;\&#26376;&#25253;\2006&#24180;10&#26376;\&#19968;&#26376;\&#25903;&#20986;&#26376;&#25253;7&#26376;\Documents%20and%20Settings\administrator\&#26700;&#38754;\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>
        <row r="7">
          <cell r="A7" t="str">
            <v xml:space="preserve">    合     计                 </v>
          </cell>
          <cell r="B7">
            <v>10172.710000000001</v>
          </cell>
          <cell r="C7">
            <v>9355.17</v>
          </cell>
          <cell r="D7">
            <v>817.54000000000087</v>
          </cell>
          <cell r="E7">
            <v>8.738911211661593</v>
          </cell>
        </row>
        <row r="8">
          <cell r="A8" t="str">
            <v xml:space="preserve">一、列收列支                  </v>
          </cell>
          <cell r="D8">
            <v>0</v>
          </cell>
        </row>
        <row r="9">
          <cell r="A9" t="str">
            <v xml:space="preserve">二、体制返回                  </v>
          </cell>
          <cell r="B9">
            <v>3150</v>
          </cell>
          <cell r="C9">
            <v>3321</v>
          </cell>
          <cell r="D9">
            <v>-171</v>
          </cell>
          <cell r="E9">
            <v>-5.1490514905148999</v>
          </cell>
        </row>
        <row r="10">
          <cell r="A10" t="str">
            <v xml:space="preserve">三、乡镇街道经费              </v>
          </cell>
          <cell r="D10">
            <v>0</v>
          </cell>
        </row>
        <row r="11">
          <cell r="A11" t="str">
            <v xml:space="preserve">四、社区建设经费              </v>
          </cell>
          <cell r="D11">
            <v>0</v>
          </cell>
        </row>
        <row r="12">
          <cell r="A12" t="str">
            <v xml:space="preserve">五、市重点工程专款            </v>
          </cell>
          <cell r="D12">
            <v>0</v>
          </cell>
        </row>
        <row r="13">
          <cell r="A13" t="str">
            <v xml:space="preserve">六、各类奖励                  </v>
          </cell>
          <cell r="B13">
            <v>368</v>
          </cell>
          <cell r="C13">
            <v>517.59</v>
          </cell>
          <cell r="D13">
            <v>-149.59000000000003</v>
          </cell>
          <cell r="E13">
            <v>-28.901253888212686</v>
          </cell>
        </row>
        <row r="14">
          <cell r="A14" t="str">
            <v xml:space="preserve">七、创建卫生城区经费          </v>
          </cell>
          <cell r="D14">
            <v>0</v>
          </cell>
        </row>
        <row r="15">
          <cell r="A15" t="str">
            <v xml:space="preserve">八、开办费                    </v>
          </cell>
          <cell r="D15">
            <v>0</v>
          </cell>
        </row>
        <row r="16">
          <cell r="A16" t="str">
            <v xml:space="preserve">九、设备购置费                </v>
          </cell>
          <cell r="D16">
            <v>0</v>
          </cell>
        </row>
        <row r="17">
          <cell r="A17" t="str">
            <v xml:space="preserve">十、契税贴费                  </v>
          </cell>
          <cell r="D17">
            <v>0</v>
          </cell>
        </row>
        <row r="18">
          <cell r="A18" t="str">
            <v xml:space="preserve">十一、各类基金                </v>
          </cell>
          <cell r="B18">
            <v>6620.31</v>
          </cell>
          <cell r="C18">
            <v>5500.36</v>
          </cell>
          <cell r="D18">
            <v>1119.9500000000007</v>
          </cell>
          <cell r="E18">
            <v>20.361394526903709</v>
          </cell>
        </row>
        <row r="19">
          <cell r="A19" t="str">
            <v xml:space="preserve">    安民帮困基金              </v>
          </cell>
          <cell r="D19">
            <v>0</v>
          </cell>
        </row>
        <row r="20">
          <cell r="A20" t="str">
            <v xml:space="preserve">    “黑白绿”等基金          </v>
          </cell>
          <cell r="D20">
            <v>0</v>
          </cell>
        </row>
        <row r="21">
          <cell r="A21" t="str">
            <v xml:space="preserve">    企业发展和转制基金        </v>
          </cell>
          <cell r="B21">
            <v>6620.31</v>
          </cell>
          <cell r="C21">
            <v>5500.36</v>
          </cell>
          <cell r="D21">
            <v>1119.9500000000007</v>
          </cell>
          <cell r="E21">
            <v>20.361394526903709</v>
          </cell>
        </row>
        <row r="22">
          <cell r="A22" t="str">
            <v xml:space="preserve">    外贸出口基金              </v>
          </cell>
          <cell r="D22">
            <v>0</v>
          </cell>
        </row>
        <row r="23">
          <cell r="A23" t="str">
            <v xml:space="preserve">    高新技术基金              </v>
          </cell>
          <cell r="D23">
            <v>0</v>
          </cell>
        </row>
        <row r="24">
          <cell r="A24" t="str">
            <v xml:space="preserve">    旧区改造基金              </v>
          </cell>
          <cell r="D24">
            <v>0</v>
          </cell>
        </row>
        <row r="25">
          <cell r="A25" t="str">
            <v xml:space="preserve">    财政贴息基金              </v>
          </cell>
          <cell r="D25">
            <v>0</v>
          </cell>
        </row>
        <row r="26">
          <cell r="A26" t="str">
            <v xml:space="preserve">    科教文等事业发展基金      </v>
          </cell>
          <cell r="D26">
            <v>0</v>
          </cell>
        </row>
        <row r="27">
          <cell r="A27" t="str">
            <v xml:space="preserve">    其他基金                  </v>
          </cell>
          <cell r="D27">
            <v>0</v>
          </cell>
        </row>
        <row r="28">
          <cell r="A28" t="str">
            <v xml:space="preserve">十二、其他杂项                </v>
          </cell>
          <cell r="B28">
            <v>34.4</v>
          </cell>
          <cell r="C28">
            <v>16.22</v>
          </cell>
          <cell r="D28">
            <v>18.18</v>
          </cell>
          <cell r="E28">
            <v>112.08384710234279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>
        <row r="6">
          <cell r="A6" t="str">
            <v xml:space="preserve">一、工商税收类                </v>
          </cell>
          <cell r="B6">
            <v>1046134</v>
          </cell>
          <cell r="C6">
            <v>920480</v>
          </cell>
          <cell r="D6">
            <v>129220</v>
          </cell>
          <cell r="E6">
            <v>1049700</v>
          </cell>
        </row>
        <row r="7">
          <cell r="A7" t="str">
            <v xml:space="preserve">    增值税                    </v>
          </cell>
          <cell r="B7">
            <v>0</v>
          </cell>
          <cell r="C7">
            <v>125063</v>
          </cell>
          <cell r="D7">
            <v>47730</v>
          </cell>
          <cell r="E7">
            <v>172793</v>
          </cell>
        </row>
        <row r="8">
          <cell r="A8" t="str">
            <v xml:space="preserve">    营业税                    </v>
          </cell>
          <cell r="B8">
            <v>0</v>
          </cell>
          <cell r="C8">
            <v>466434</v>
          </cell>
          <cell r="D8">
            <v>74326</v>
          </cell>
          <cell r="E8">
            <v>540760</v>
          </cell>
        </row>
        <row r="9">
          <cell r="A9" t="str">
            <v xml:space="preserve">    个人所得税                </v>
          </cell>
          <cell r="B9">
            <v>0</v>
          </cell>
          <cell r="C9">
            <v>132092</v>
          </cell>
          <cell r="D9">
            <v>1562</v>
          </cell>
          <cell r="E9">
            <v>133654</v>
          </cell>
        </row>
        <row r="10">
          <cell r="A10" t="str">
            <v xml:space="preserve">    土地增值税                </v>
          </cell>
          <cell r="B10">
            <v>0</v>
          </cell>
          <cell r="C10">
            <v>3691</v>
          </cell>
          <cell r="D10">
            <v>0</v>
          </cell>
          <cell r="E10">
            <v>3691</v>
          </cell>
        </row>
        <row r="11">
          <cell r="A11" t="str">
            <v xml:space="preserve">    外商投资企业和外国企业所得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    城市维护建设税            </v>
          </cell>
          <cell r="B12">
            <v>0</v>
          </cell>
          <cell r="C12">
            <v>61856</v>
          </cell>
          <cell r="D12">
            <v>4400</v>
          </cell>
          <cell r="E12">
            <v>66256</v>
          </cell>
        </row>
        <row r="13">
          <cell r="A13" t="str">
            <v xml:space="preserve">    车船使用税                </v>
          </cell>
          <cell r="B13">
            <v>0</v>
          </cell>
          <cell r="C13">
            <v>9385</v>
          </cell>
          <cell r="D13">
            <v>156</v>
          </cell>
          <cell r="E13">
            <v>9541</v>
          </cell>
        </row>
        <row r="14">
          <cell r="A14" t="str">
            <v xml:space="preserve">    房产税                    </v>
          </cell>
          <cell r="B14">
            <v>0</v>
          </cell>
          <cell r="C14">
            <v>68832</v>
          </cell>
          <cell r="D14">
            <v>527</v>
          </cell>
          <cell r="E14">
            <v>69359</v>
          </cell>
        </row>
        <row r="15">
          <cell r="A15" t="str">
            <v xml:space="preserve">    屠宰税                    </v>
          </cell>
          <cell r="B15">
            <v>0</v>
          </cell>
          <cell r="C15">
            <v>243</v>
          </cell>
          <cell r="D15">
            <v>6</v>
          </cell>
          <cell r="E15">
            <v>249</v>
          </cell>
        </row>
        <row r="16">
          <cell r="A16" t="str">
            <v xml:space="preserve">    资源税                    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 xml:space="preserve">    城镇土地使用税            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 xml:space="preserve">    印花税                    </v>
          </cell>
          <cell r="B18">
            <v>0</v>
          </cell>
          <cell r="C18">
            <v>17818</v>
          </cell>
          <cell r="D18">
            <v>240</v>
          </cell>
          <cell r="E18">
            <v>18058</v>
          </cell>
        </row>
        <row r="19">
          <cell r="A19" t="str">
            <v xml:space="preserve">    筵席税                    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 xml:space="preserve">    固定资产投资方向调节税    </v>
          </cell>
          <cell r="B20">
            <v>0</v>
          </cell>
          <cell r="C20">
            <v>28943</v>
          </cell>
          <cell r="D20">
            <v>39</v>
          </cell>
          <cell r="E20">
            <v>28982</v>
          </cell>
        </row>
        <row r="21">
          <cell r="A21" t="str">
            <v xml:space="preserve">    工商税收滞纳金补税罚款    </v>
          </cell>
          <cell r="B21">
            <v>0</v>
          </cell>
          <cell r="C21">
            <v>6123</v>
          </cell>
          <cell r="D21">
            <v>234</v>
          </cell>
          <cell r="E21">
            <v>6357</v>
          </cell>
        </row>
        <row r="22">
          <cell r="A22" t="str">
            <v xml:space="preserve">二、农牧业税和耕地占用税类    </v>
          </cell>
          <cell r="B22">
            <v>50520</v>
          </cell>
          <cell r="C22">
            <v>46157</v>
          </cell>
          <cell r="D22">
            <v>3359</v>
          </cell>
          <cell r="E22">
            <v>49516</v>
          </cell>
        </row>
        <row r="23">
          <cell r="A23" t="str">
            <v xml:space="preserve">    农牧业税                  </v>
          </cell>
          <cell r="B23">
            <v>0</v>
          </cell>
          <cell r="C23">
            <v>4581</v>
          </cell>
          <cell r="D23">
            <v>3355</v>
          </cell>
          <cell r="E23">
            <v>7936</v>
          </cell>
        </row>
        <row r="24">
          <cell r="A24" t="str">
            <v xml:space="preserve">    农业特产税                </v>
          </cell>
          <cell r="B24">
            <v>0</v>
          </cell>
          <cell r="C24">
            <v>829</v>
          </cell>
          <cell r="D24">
            <v>4</v>
          </cell>
          <cell r="E24">
            <v>833</v>
          </cell>
        </row>
        <row r="25">
          <cell r="A25" t="str">
            <v xml:space="preserve">    耕地占用税                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 xml:space="preserve">    契税                      </v>
          </cell>
          <cell r="B26">
            <v>0</v>
          </cell>
          <cell r="C26">
            <v>40747</v>
          </cell>
          <cell r="D26">
            <v>0</v>
          </cell>
          <cell r="E26">
            <v>40747</v>
          </cell>
        </row>
        <row r="27">
          <cell r="A27" t="str">
            <v xml:space="preserve">三、企业所得税类              </v>
          </cell>
          <cell r="B27">
            <v>275141</v>
          </cell>
          <cell r="C27">
            <v>203376</v>
          </cell>
          <cell r="D27">
            <v>76125</v>
          </cell>
          <cell r="E27">
            <v>279501</v>
          </cell>
        </row>
        <row r="28">
          <cell r="A28" t="str">
            <v xml:space="preserve">四、国有企业上缴利润类        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 xml:space="preserve">五、国有企业计划亏损补贴类    </v>
          </cell>
          <cell r="B29">
            <v>-6870</v>
          </cell>
          <cell r="C29">
            <v>-8085</v>
          </cell>
          <cell r="D29">
            <v>0</v>
          </cell>
          <cell r="E29">
            <v>-8085</v>
          </cell>
        </row>
        <row r="30">
          <cell r="A30" t="str">
            <v xml:space="preserve">六、基本建设贷款归还收入类    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 xml:space="preserve">七、其他收入类                </v>
          </cell>
          <cell r="B31">
            <v>1074</v>
          </cell>
          <cell r="C31">
            <v>1205</v>
          </cell>
          <cell r="D31">
            <v>0</v>
          </cell>
          <cell r="E31">
            <v>1205</v>
          </cell>
        </row>
        <row r="32">
          <cell r="A32" t="str">
            <v xml:space="preserve">八、企业所得税退税类          </v>
          </cell>
          <cell r="B32">
            <v>-561</v>
          </cell>
          <cell r="C32">
            <v>-570</v>
          </cell>
          <cell r="D32">
            <v>0</v>
          </cell>
          <cell r="E32">
            <v>-570</v>
          </cell>
        </row>
        <row r="33">
          <cell r="A33" t="str">
            <v>九、罚没收入、行政性收费收入类</v>
          </cell>
          <cell r="B33">
            <v>46447</v>
          </cell>
          <cell r="C33">
            <v>48448</v>
          </cell>
          <cell r="D33">
            <v>0</v>
          </cell>
          <cell r="E33">
            <v>48448</v>
          </cell>
        </row>
        <row r="34">
          <cell r="A34" t="str">
            <v xml:space="preserve">                              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 xml:space="preserve">                              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 xml:space="preserve">                              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                             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                             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 xml:space="preserve">    本  年  收  入  合  计    </v>
          </cell>
          <cell r="B39">
            <v>1411885</v>
          </cell>
          <cell r="C39">
            <v>1211011</v>
          </cell>
          <cell r="D39">
            <v>208704</v>
          </cell>
          <cell r="E39">
            <v>1419715</v>
          </cell>
        </row>
        <row r="40">
          <cell r="A40" t="str">
            <v xml:space="preserve">    上 年 结 余               </v>
          </cell>
          <cell r="B40">
            <v>0</v>
          </cell>
          <cell r="C40">
            <v>0</v>
          </cell>
          <cell r="D40">
            <v>0</v>
          </cell>
          <cell r="E40">
            <v>186760</v>
          </cell>
        </row>
        <row r="41">
          <cell r="A41" t="str">
            <v xml:space="preserve">    地方政府兑付有价证券本金  </v>
          </cell>
          <cell r="B41">
            <v>0</v>
          </cell>
          <cell r="C41">
            <v>0</v>
          </cell>
          <cell r="D41">
            <v>0</v>
          </cell>
          <cell r="E41">
            <v>47</v>
          </cell>
        </row>
        <row r="42">
          <cell r="A42" t="str">
            <v xml:space="preserve">    补 助 收 入               </v>
          </cell>
          <cell r="B42">
            <v>0</v>
          </cell>
          <cell r="C42">
            <v>0</v>
          </cell>
          <cell r="D42">
            <v>0</v>
          </cell>
          <cell r="E42">
            <v>688224</v>
          </cell>
        </row>
        <row r="43">
          <cell r="A43" t="str">
            <v xml:space="preserve">       1. 税收返还收入        </v>
          </cell>
          <cell r="B43">
            <v>0</v>
          </cell>
          <cell r="C43">
            <v>0</v>
          </cell>
          <cell r="D43">
            <v>0</v>
          </cell>
          <cell r="E43">
            <v>403982</v>
          </cell>
        </row>
        <row r="44">
          <cell r="A44" t="str">
            <v xml:space="preserve">       2. 专项补助收入        </v>
          </cell>
          <cell r="B44">
            <v>0</v>
          </cell>
          <cell r="C44">
            <v>0</v>
          </cell>
          <cell r="D44">
            <v>0</v>
          </cell>
          <cell r="E44">
            <v>3452</v>
          </cell>
        </row>
        <row r="45">
          <cell r="A45" t="str">
            <v xml:space="preserve">       3. 结算补助收入        </v>
          </cell>
          <cell r="B45">
            <v>0</v>
          </cell>
          <cell r="C45">
            <v>0</v>
          </cell>
          <cell r="D45">
            <v>0</v>
          </cell>
          <cell r="E45">
            <v>276167</v>
          </cell>
        </row>
        <row r="46">
          <cell r="A46" t="str">
            <v xml:space="preserve">       4. 其他补助收入        </v>
          </cell>
          <cell r="B46">
            <v>0</v>
          </cell>
          <cell r="C46">
            <v>0</v>
          </cell>
          <cell r="D46">
            <v>0</v>
          </cell>
          <cell r="E46">
            <v>4623</v>
          </cell>
        </row>
        <row r="47">
          <cell r="A47" t="str">
            <v xml:space="preserve">    调 剂 收 入 (列出明细)    </v>
          </cell>
          <cell r="B47">
            <v>0</v>
          </cell>
          <cell r="C47">
            <v>0</v>
          </cell>
          <cell r="D47">
            <v>0</v>
          </cell>
          <cell r="E47">
            <v>9729</v>
          </cell>
        </row>
        <row r="48">
          <cell r="A48" t="str">
            <v xml:space="preserve">       1. 税务经费            </v>
          </cell>
          <cell r="B48">
            <v>0</v>
          </cell>
          <cell r="C48">
            <v>0</v>
          </cell>
          <cell r="D48">
            <v>0</v>
          </cell>
          <cell r="E48">
            <v>5381</v>
          </cell>
        </row>
        <row r="49">
          <cell r="A49" t="str">
            <v xml:space="preserve">       2. 预算外调入          </v>
          </cell>
          <cell r="B49">
            <v>0</v>
          </cell>
          <cell r="C49">
            <v>0</v>
          </cell>
          <cell r="D49">
            <v>0</v>
          </cell>
          <cell r="E49">
            <v>4348</v>
          </cell>
        </row>
        <row r="50">
          <cell r="A50" t="str">
            <v xml:space="preserve">       3.                     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 xml:space="preserve">                            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                             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                              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 xml:space="preserve">                              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 xml:space="preserve">                              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 xml:space="preserve">                              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 xml:space="preserve">                              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 xml:space="preserve">                              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 xml:space="preserve">                              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 xml:space="preserve">                              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</row>
        <row r="61">
          <cell r="A61" t="str">
            <v xml:space="preserve">      平      衡       数     </v>
          </cell>
          <cell r="B61">
            <v>0</v>
          </cell>
          <cell r="C61">
            <v>0</v>
          </cell>
          <cell r="D61">
            <v>0</v>
          </cell>
          <cell r="E61">
            <v>2304475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_x0000__x0000__x0000__x0000__x0"/>
      <sheetName val="_x0000__x0000__x00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>
        <row r="2">
          <cell r="H2" t="str">
            <v>男</v>
          </cell>
          <cell r="S2" t="str">
            <v>小学及以下</v>
          </cell>
        </row>
        <row r="3">
          <cell r="H3" t="str">
            <v>女</v>
          </cell>
          <cell r="S3" t="str">
            <v>初中</v>
          </cell>
        </row>
        <row r="4">
          <cell r="S4" t="str">
            <v>高中</v>
          </cell>
        </row>
        <row r="5">
          <cell r="S5" t="str">
            <v>中专</v>
          </cell>
        </row>
        <row r="6">
          <cell r="S6" t="str">
            <v>大专</v>
          </cell>
        </row>
        <row r="7">
          <cell r="S7" t="str">
            <v>本科</v>
          </cell>
        </row>
        <row r="8">
          <cell r="S8" t="str">
            <v>研究生</v>
          </cell>
        </row>
        <row r="9">
          <cell r="S9" t="str">
            <v>研究生以上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zoomScale="60" zoomScaleNormal="60" zoomScaleSheetLayoutView="100" workbookViewId="0">
      <selection activeCell="A22" sqref="A1:XFD1048576"/>
    </sheetView>
  </sheetViews>
  <sheetFormatPr defaultColWidth="9" defaultRowHeight="15.6"/>
  <cols>
    <col min="1" max="1" width="35" style="1" customWidth="1"/>
    <col min="2" max="5" width="18.109375" style="1" customWidth="1"/>
    <col min="6" max="6" width="9" style="1"/>
    <col min="7" max="7" width="12.5546875" style="1" customWidth="1"/>
    <col min="8" max="16384" width="9" style="1"/>
  </cols>
  <sheetData>
    <row r="1" spans="1:5" ht="13.2" customHeight="1"/>
    <row r="2" spans="1:5" s="2" customFormat="1" ht="42" customHeight="1">
      <c r="A2" s="78" t="s">
        <v>0</v>
      </c>
      <c r="B2" s="78"/>
      <c r="C2" s="78"/>
      <c r="D2" s="78"/>
      <c r="E2" s="78"/>
    </row>
    <row r="3" spans="1:5" ht="16.2" customHeight="1">
      <c r="A3" s="3"/>
      <c r="B3" s="4"/>
      <c r="C3" s="4"/>
      <c r="D3" s="4"/>
      <c r="E3" s="5" t="s">
        <v>1</v>
      </c>
    </row>
    <row r="4" spans="1:5" s="8" customFormat="1" ht="47.4" customHeight="1">
      <c r="A4" s="6" t="s">
        <v>2</v>
      </c>
      <c r="B4" s="6" t="s">
        <v>3</v>
      </c>
      <c r="C4" s="6" t="s">
        <v>4</v>
      </c>
      <c r="D4" s="6" t="s">
        <v>427</v>
      </c>
      <c r="E4" s="7" t="s">
        <v>428</v>
      </c>
    </row>
    <row r="5" spans="1:5" s="8" customFormat="1" ht="22.95" customHeight="1">
      <c r="A5" s="9" t="s">
        <v>5</v>
      </c>
      <c r="B5" s="10">
        <v>423.76204000000001</v>
      </c>
      <c r="C5" s="10">
        <v>319.43130000000002</v>
      </c>
      <c r="D5" s="11">
        <v>337.63992612909999</v>
      </c>
      <c r="E5" s="12">
        <f>D5/C5*100</f>
        <v>105.70032621383689</v>
      </c>
    </row>
    <row r="6" spans="1:5" s="8" customFormat="1" ht="22.95" customHeight="1">
      <c r="A6" s="9" t="s">
        <v>6</v>
      </c>
      <c r="B6" s="10">
        <v>324.67174668999996</v>
      </c>
      <c r="C6" s="10">
        <v>295.14600000000002</v>
      </c>
      <c r="D6" s="11">
        <v>326.5644819785</v>
      </c>
      <c r="E6" s="12">
        <f t="shared" ref="E6:E26" si="0">D6/C6*100</f>
        <v>110.6450644692796</v>
      </c>
    </row>
    <row r="7" spans="1:5" s="8" customFormat="1" ht="22.95" customHeight="1">
      <c r="A7" s="9" t="s">
        <v>7</v>
      </c>
      <c r="B7" s="10">
        <v>150.5</v>
      </c>
      <c r="C7" s="10">
        <v>166.05369999999999</v>
      </c>
      <c r="D7" s="11">
        <v>164.36772695659999</v>
      </c>
      <c r="E7" s="12">
        <f t="shared" si="0"/>
        <v>98.984682037557732</v>
      </c>
    </row>
    <row r="8" spans="1:5" s="8" customFormat="1" ht="22.95" customHeight="1">
      <c r="A8" s="9" t="s">
        <v>8</v>
      </c>
      <c r="B8" s="10">
        <v>88</v>
      </c>
      <c r="C8" s="10">
        <v>76.078599999999994</v>
      </c>
      <c r="D8" s="11">
        <v>78.912036302100006</v>
      </c>
      <c r="E8" s="12">
        <f t="shared" si="0"/>
        <v>103.72435389465633</v>
      </c>
    </row>
    <row r="9" spans="1:5" s="8" customFormat="1" ht="22.95" customHeight="1">
      <c r="A9" s="9" t="s">
        <v>9</v>
      </c>
      <c r="B9" s="10">
        <v>64</v>
      </c>
      <c r="C9" s="10">
        <v>55.339599999999997</v>
      </c>
      <c r="D9" s="11">
        <v>58.831710451899994</v>
      </c>
      <c r="E9" s="12">
        <f t="shared" si="0"/>
        <v>106.310328321672</v>
      </c>
    </row>
    <row r="10" spans="1:5" s="8" customFormat="1" ht="22.95" customHeight="1">
      <c r="A10" s="9" t="s">
        <v>10</v>
      </c>
      <c r="B10" s="13">
        <v>129.18291330999978</v>
      </c>
      <c r="C10" s="13">
        <v>140.97389999999999</v>
      </c>
      <c r="D10" s="11">
        <v>147.07309703270002</v>
      </c>
      <c r="E10" s="12">
        <f t="shared" si="0"/>
        <v>104.32647251207496</v>
      </c>
    </row>
    <row r="11" spans="1:5" s="8" customFormat="1" ht="22.95" customHeight="1">
      <c r="A11" s="9" t="s">
        <v>11</v>
      </c>
      <c r="B11" s="13">
        <v>43.778599999999997</v>
      </c>
      <c r="C11" s="13">
        <v>49.075699999999998</v>
      </c>
      <c r="D11" s="11">
        <v>52.138599999999997</v>
      </c>
      <c r="E11" s="12">
        <f t="shared" si="0"/>
        <v>106.24117434901589</v>
      </c>
    </row>
    <row r="12" spans="1:5" s="8" customFormat="1" ht="22.95" customHeight="1">
      <c r="A12" s="9" t="s">
        <v>12</v>
      </c>
      <c r="B12" s="10">
        <v>7.7786</v>
      </c>
      <c r="C12" s="10">
        <v>8.6435999999999993</v>
      </c>
      <c r="D12" s="11">
        <v>8.5822000000000003</v>
      </c>
      <c r="E12" s="12">
        <f t="shared" si="0"/>
        <v>99.289647831921897</v>
      </c>
    </row>
    <row r="13" spans="1:5" s="8" customFormat="1" ht="22.95" customHeight="1">
      <c r="A13" s="9" t="s">
        <v>13</v>
      </c>
      <c r="B13" s="10">
        <v>20</v>
      </c>
      <c r="C13" s="10">
        <v>22.462299999999999</v>
      </c>
      <c r="D13" s="11">
        <v>24.198</v>
      </c>
      <c r="E13" s="12">
        <f t="shared" si="0"/>
        <v>107.72716952404697</v>
      </c>
    </row>
    <row r="14" spans="1:5" s="8" customFormat="1" ht="22.95" customHeight="1">
      <c r="A14" s="9" t="s">
        <v>14</v>
      </c>
      <c r="B14" s="10">
        <v>16</v>
      </c>
      <c r="C14" s="10">
        <v>17.969799999999999</v>
      </c>
      <c r="D14" s="11">
        <v>19.3584</v>
      </c>
      <c r="E14" s="12">
        <f t="shared" si="0"/>
        <v>107.72740932008146</v>
      </c>
    </row>
    <row r="15" spans="1:5" s="8" customFormat="1" ht="22.95" customHeight="1">
      <c r="A15" s="9" t="s">
        <v>15</v>
      </c>
      <c r="B15" s="10"/>
      <c r="C15" s="10"/>
      <c r="D15" s="11"/>
      <c r="E15" s="12"/>
    </row>
    <row r="16" spans="1:5" s="8" customFormat="1" ht="22.95" customHeight="1">
      <c r="A16" s="9" t="s">
        <v>16</v>
      </c>
      <c r="B16" s="13">
        <v>32.104700000000001</v>
      </c>
      <c r="C16" s="13">
        <v>29.901199999999999</v>
      </c>
      <c r="D16" s="11">
        <v>26.960093064899993</v>
      </c>
      <c r="E16" s="12">
        <f t="shared" si="0"/>
        <v>90.163916715382641</v>
      </c>
    </row>
    <row r="17" spans="1:7" s="8" customFormat="1" ht="22.95" customHeight="1">
      <c r="A17" s="14"/>
      <c r="B17" s="15"/>
      <c r="C17" s="15"/>
      <c r="D17" s="11"/>
      <c r="E17" s="12"/>
    </row>
    <row r="18" spans="1:7" s="8" customFormat="1" ht="22.95" customHeight="1">
      <c r="A18" s="14" t="s">
        <v>17</v>
      </c>
      <c r="B18" s="16">
        <v>1256</v>
      </c>
      <c r="C18" s="16">
        <v>1132.0000000000002</v>
      </c>
      <c r="D18" s="16">
        <v>1192.4876719158001</v>
      </c>
      <c r="E18" s="12">
        <f t="shared" si="0"/>
        <v>105.34343391482331</v>
      </c>
    </row>
    <row r="19" spans="1:7" s="8" customFormat="1" ht="22.95" customHeight="1">
      <c r="A19" s="14"/>
      <c r="B19" s="17"/>
      <c r="C19" s="17"/>
      <c r="D19" s="17"/>
      <c r="E19" s="12"/>
    </row>
    <row r="20" spans="1:7" s="8" customFormat="1" ht="22.95" customHeight="1">
      <c r="A20" s="18" t="s">
        <v>18</v>
      </c>
      <c r="B20" s="17">
        <v>235</v>
      </c>
      <c r="C20" s="17">
        <v>304.91000000000003</v>
      </c>
      <c r="D20" s="17">
        <v>346.18080499999996</v>
      </c>
      <c r="E20" s="12">
        <f t="shared" si="0"/>
        <v>113.53540552950048</v>
      </c>
    </row>
    <row r="21" spans="1:7" s="8" customFormat="1" ht="22.95" customHeight="1">
      <c r="A21" s="18" t="s">
        <v>19</v>
      </c>
      <c r="B21" s="17"/>
      <c r="C21" s="17">
        <v>80.5</v>
      </c>
      <c r="D21" s="17">
        <v>80.5</v>
      </c>
      <c r="E21" s="12">
        <f t="shared" si="0"/>
        <v>100</v>
      </c>
    </row>
    <row r="22" spans="1:7" s="8" customFormat="1" ht="22.95" customHeight="1">
      <c r="A22" s="18" t="s">
        <v>20</v>
      </c>
      <c r="B22" s="17">
        <v>7.5324420492000002</v>
      </c>
      <c r="C22" s="17">
        <v>7.5324420492000002</v>
      </c>
      <c r="D22" s="17">
        <v>10.587199999999999</v>
      </c>
      <c r="E22" s="12">
        <f t="shared" si="0"/>
        <v>140.55468241039355</v>
      </c>
    </row>
    <row r="23" spans="1:7" s="8" customFormat="1" ht="22.95" customHeight="1">
      <c r="A23" s="18" t="s">
        <v>21</v>
      </c>
      <c r="B23" s="17">
        <v>9.6534879211</v>
      </c>
      <c r="C23" s="17">
        <v>9.6534879211</v>
      </c>
      <c r="D23" s="17">
        <v>9.6534879211</v>
      </c>
      <c r="E23" s="12">
        <f t="shared" si="0"/>
        <v>100</v>
      </c>
    </row>
    <row r="24" spans="1:7" s="8" customFormat="1" ht="22.95" customHeight="1">
      <c r="A24" s="19" t="s">
        <v>22</v>
      </c>
      <c r="B24" s="17">
        <v>105.82</v>
      </c>
      <c r="C24" s="17">
        <v>368.004108669</v>
      </c>
      <c r="D24" s="17">
        <v>368.00410900000003</v>
      </c>
      <c r="E24" s="12">
        <f t="shared" si="0"/>
        <v>100.00000008994465</v>
      </c>
    </row>
    <row r="25" spans="1:7" s="8" customFormat="1" ht="22.95" customHeight="1">
      <c r="A25" s="14"/>
      <c r="B25" s="17"/>
      <c r="C25" s="17"/>
      <c r="D25" s="17"/>
      <c r="E25" s="12"/>
    </row>
    <row r="26" spans="1:7" s="8" customFormat="1" ht="22.95" customHeight="1">
      <c r="A26" s="14" t="s">
        <v>23</v>
      </c>
      <c r="B26" s="17">
        <v>1614</v>
      </c>
      <c r="C26" s="17">
        <v>1902.6000386393002</v>
      </c>
      <c r="D26" s="17">
        <v>2007.4132738368999</v>
      </c>
      <c r="E26" s="12">
        <f t="shared" si="0"/>
        <v>105.50894739141074</v>
      </c>
    </row>
    <row r="27" spans="1:7" ht="55.2" customHeight="1">
      <c r="A27" s="79" t="s">
        <v>24</v>
      </c>
      <c r="B27" s="79"/>
      <c r="C27" s="79"/>
      <c r="D27" s="79"/>
      <c r="E27" s="79"/>
    </row>
    <row r="28" spans="1:7" ht="24.75" customHeight="1">
      <c r="A28" s="20"/>
      <c r="B28" s="4"/>
      <c r="C28" s="4"/>
      <c r="D28" s="4"/>
      <c r="E28" s="21"/>
    </row>
    <row r="29" spans="1:7">
      <c r="A29" s="22"/>
      <c r="B29" s="23"/>
      <c r="C29" s="23"/>
      <c r="D29" s="23"/>
      <c r="E29" s="23"/>
    </row>
    <row r="30" spans="1:7">
      <c r="A30" s="22"/>
      <c r="B30" s="24"/>
      <c r="C30" s="24"/>
      <c r="D30" s="24"/>
      <c r="E30" s="24"/>
      <c r="F30" s="25"/>
      <c r="G30" s="25"/>
    </row>
  </sheetData>
  <mergeCells count="2">
    <mergeCell ref="A2:E2"/>
    <mergeCell ref="A27:E27"/>
  </mergeCells>
  <phoneticPr fontId="2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topLeftCell="A10" zoomScale="60" zoomScaleNormal="60" zoomScaleSheetLayoutView="100" workbookViewId="0">
      <selection activeCell="A22" sqref="A1:XFD1048576"/>
    </sheetView>
  </sheetViews>
  <sheetFormatPr defaultColWidth="9" defaultRowHeight="15.6"/>
  <cols>
    <col min="1" max="1" width="35" style="38" customWidth="1"/>
    <col min="2" max="5" width="18.109375" style="38" customWidth="1"/>
    <col min="6" max="6" width="12.5546875" style="40" hidden="1" customWidth="1"/>
    <col min="7" max="7" width="0" style="40" hidden="1" customWidth="1"/>
    <col min="8" max="8" width="17.21875" style="40" hidden="1" customWidth="1"/>
    <col min="9" max="9" width="12.5546875" style="40" hidden="1" customWidth="1"/>
    <col min="10" max="10" width="10.44140625" style="40" hidden="1" customWidth="1"/>
    <col min="11" max="11" width="12.5546875" style="40" hidden="1" customWidth="1"/>
    <col min="12" max="13" width="0" style="40" hidden="1" customWidth="1"/>
    <col min="14" max="16384" width="9" style="40"/>
  </cols>
  <sheetData>
    <row r="1" spans="1:11" s="26" customFormat="1" ht="42" customHeight="1">
      <c r="A1" s="80" t="s">
        <v>25</v>
      </c>
      <c r="B1" s="80"/>
      <c r="C1" s="80"/>
      <c r="D1" s="80"/>
      <c r="E1" s="80"/>
    </row>
    <row r="2" spans="1:11" s="27" customFormat="1" ht="16.2" customHeight="1">
      <c r="E2" s="28" t="s">
        <v>1</v>
      </c>
      <c r="I2" s="81" t="s">
        <v>26</v>
      </c>
      <c r="J2" s="81"/>
    </row>
    <row r="3" spans="1:11" s="27" customFormat="1" ht="41.25" customHeight="1">
      <c r="A3" s="29" t="s">
        <v>2</v>
      </c>
      <c r="B3" s="29" t="s">
        <v>3</v>
      </c>
      <c r="C3" s="29" t="s">
        <v>4</v>
      </c>
      <c r="D3" s="29" t="s">
        <v>427</v>
      </c>
      <c r="E3" s="29" t="s">
        <v>429</v>
      </c>
      <c r="I3" s="72" t="s">
        <v>27</v>
      </c>
      <c r="J3" s="72" t="s">
        <v>28</v>
      </c>
    </row>
    <row r="4" spans="1:11" s="27" customFormat="1" ht="22.95" customHeight="1">
      <c r="A4" s="30" t="s">
        <v>29</v>
      </c>
      <c r="B4" s="17">
        <v>57.307357000000003</v>
      </c>
      <c r="C4" s="17">
        <v>57.604057000000012</v>
      </c>
      <c r="D4" s="17">
        <v>58.0120023936</v>
      </c>
      <c r="E4" s="31">
        <f>D4/C4*100</f>
        <v>100.70818864997648</v>
      </c>
      <c r="H4" s="27">
        <f>I4+J4</f>
        <v>57.604057000000012</v>
      </c>
      <c r="I4" s="27">
        <v>35.480414000000003</v>
      </c>
      <c r="J4" s="27">
        <f>K4/10000</f>
        <v>22.123643000000008</v>
      </c>
      <c r="K4" s="32">
        <v>221236.43000000008</v>
      </c>
    </row>
    <row r="5" spans="1:11" s="27" customFormat="1" ht="22.95" customHeight="1">
      <c r="A5" s="30" t="s">
        <v>30</v>
      </c>
      <c r="B5" s="17">
        <v>0.55152200000000007</v>
      </c>
      <c r="C5" s="17">
        <v>0.55152199999999996</v>
      </c>
      <c r="D5" s="17">
        <v>0.62896106109999994</v>
      </c>
      <c r="E5" s="31">
        <f t="shared" ref="E5:E35" si="0">D5/C5*100</f>
        <v>114.04097408625584</v>
      </c>
      <c r="H5" s="27">
        <f t="shared" ref="H5:H27" si="1">I5+J5</f>
        <v>0.55152199999999996</v>
      </c>
      <c r="I5" s="27">
        <f>4612.87/10000</f>
        <v>0.461287</v>
      </c>
      <c r="J5" s="27">
        <f t="shared" ref="J5:J25" si="2">K5/10000</f>
        <v>9.0234999999999996E-2</v>
      </c>
      <c r="K5" s="32">
        <v>902.35</v>
      </c>
    </row>
    <row r="6" spans="1:11" s="27" customFormat="1" ht="22.95" customHeight="1">
      <c r="A6" s="30" t="s">
        <v>31</v>
      </c>
      <c r="B6" s="17">
        <v>54.257530999999993</v>
      </c>
      <c r="C6" s="17">
        <v>54.257531</v>
      </c>
      <c r="D6" s="17">
        <v>51.122077220000001</v>
      </c>
      <c r="E6" s="31">
        <f t="shared" si="0"/>
        <v>94.221163915475628</v>
      </c>
      <c r="H6" s="27">
        <f t="shared" si="1"/>
        <v>54.257531</v>
      </c>
      <c r="I6" s="27">
        <f>514389.7/10000</f>
        <v>51.438969999999998</v>
      </c>
      <c r="J6" s="27">
        <f t="shared" si="2"/>
        <v>2.8185609999999999</v>
      </c>
      <c r="K6" s="32">
        <v>28185.61</v>
      </c>
    </row>
    <row r="7" spans="1:11" s="27" customFormat="1" ht="22.95" customHeight="1">
      <c r="A7" s="30" t="s">
        <v>32</v>
      </c>
      <c r="B7" s="17">
        <v>182.57882400000003</v>
      </c>
      <c r="C7" s="17">
        <v>191.3865175</v>
      </c>
      <c r="D7" s="17">
        <v>193.90028971979999</v>
      </c>
      <c r="E7" s="31">
        <f t="shared" si="0"/>
        <v>101.31345313799338</v>
      </c>
      <c r="H7" s="27">
        <f t="shared" si="1"/>
        <v>191.3865175</v>
      </c>
      <c r="I7" s="27">
        <v>190.06841249999999</v>
      </c>
      <c r="J7" s="27">
        <f t="shared" si="2"/>
        <v>1.3181049999999999</v>
      </c>
      <c r="K7" s="32">
        <v>13181.05</v>
      </c>
    </row>
    <row r="8" spans="1:11" s="27" customFormat="1" ht="22.95" customHeight="1">
      <c r="A8" s="30" t="s">
        <v>33</v>
      </c>
      <c r="B8" s="17">
        <v>58.190671999999999</v>
      </c>
      <c r="C8" s="17">
        <v>59.790672000000001</v>
      </c>
      <c r="D8" s="17">
        <v>58.310344484099993</v>
      </c>
      <c r="E8" s="31">
        <f t="shared" si="0"/>
        <v>97.52414972706778</v>
      </c>
      <c r="H8" s="27">
        <f t="shared" si="1"/>
        <v>59.790672000000001</v>
      </c>
      <c r="I8" s="27">
        <v>59.745998999999998</v>
      </c>
      <c r="J8" s="27">
        <f t="shared" si="2"/>
        <v>4.4672999999999997E-2</v>
      </c>
      <c r="K8" s="32">
        <v>446.72999999999996</v>
      </c>
    </row>
    <row r="9" spans="1:11" s="27" customFormat="1" ht="22.95" customHeight="1">
      <c r="A9" s="30" t="s">
        <v>34</v>
      </c>
      <c r="B9" s="17">
        <v>23.831731000000001</v>
      </c>
      <c r="C9" s="17">
        <v>18.501730999999999</v>
      </c>
      <c r="D9" s="17">
        <v>16.703585555900002</v>
      </c>
      <c r="E9" s="31">
        <f t="shared" si="0"/>
        <v>90.281204260833775</v>
      </c>
      <c r="H9" s="27">
        <f t="shared" si="1"/>
        <v>18.501730999999999</v>
      </c>
      <c r="I9" s="27">
        <v>15.584616999999998</v>
      </c>
      <c r="J9" s="27">
        <f t="shared" si="2"/>
        <v>2.9171139999999998</v>
      </c>
      <c r="K9" s="32">
        <v>29171.14</v>
      </c>
    </row>
    <row r="10" spans="1:11" s="27" customFormat="1" ht="22.95" customHeight="1">
      <c r="A10" s="30" t="s">
        <v>35</v>
      </c>
      <c r="B10" s="17">
        <v>117.22429900000002</v>
      </c>
      <c r="C10" s="17">
        <v>128.86116281</v>
      </c>
      <c r="D10" s="17">
        <v>132.81392841529998</v>
      </c>
      <c r="E10" s="31">
        <f t="shared" si="0"/>
        <v>103.06746076094949</v>
      </c>
      <c r="H10" s="27">
        <f t="shared" si="1"/>
        <v>128.86116281</v>
      </c>
      <c r="I10" s="27">
        <f>1113233.7381/10000</f>
        <v>111.32337380999999</v>
      </c>
      <c r="J10" s="27">
        <f t="shared" si="2"/>
        <v>17.537789</v>
      </c>
      <c r="K10" s="32">
        <v>175377.89</v>
      </c>
    </row>
    <row r="11" spans="1:11" s="27" customFormat="1" ht="22.95" customHeight="1">
      <c r="A11" s="30" t="s">
        <v>36</v>
      </c>
      <c r="B11" s="17">
        <v>91.091837999999996</v>
      </c>
      <c r="C11" s="17">
        <v>271.73996920000002</v>
      </c>
      <c r="D11" s="17">
        <v>283.58335504899998</v>
      </c>
      <c r="E11" s="31">
        <f t="shared" si="0"/>
        <v>104.35835253969697</v>
      </c>
      <c r="H11" s="27">
        <f t="shared" si="1"/>
        <v>271.73996920000002</v>
      </c>
      <c r="I11" s="27">
        <v>231.1002742</v>
      </c>
      <c r="J11" s="27">
        <f t="shared" si="2"/>
        <v>40.639695000000003</v>
      </c>
      <c r="K11" s="32">
        <f>56396.95+350000</f>
        <v>406396.95</v>
      </c>
    </row>
    <row r="12" spans="1:11" s="27" customFormat="1" ht="22.95" customHeight="1">
      <c r="A12" s="30" t="s">
        <v>37</v>
      </c>
      <c r="B12" s="17">
        <v>7.2408029999999997</v>
      </c>
      <c r="C12" s="17">
        <v>4.7408029999999997</v>
      </c>
      <c r="D12" s="17">
        <v>3.1745549412000003</v>
      </c>
      <c r="E12" s="31">
        <f t="shared" si="0"/>
        <v>66.962388886439712</v>
      </c>
      <c r="H12" s="27">
        <f t="shared" si="1"/>
        <v>4.7408029999999997</v>
      </c>
      <c r="I12" s="27">
        <v>2.5959509999999999</v>
      </c>
      <c r="J12" s="27">
        <f t="shared" si="2"/>
        <v>2.1448520000000002</v>
      </c>
      <c r="K12" s="32">
        <v>21448.52</v>
      </c>
    </row>
    <row r="13" spans="1:11" s="27" customFormat="1" ht="22.95" customHeight="1">
      <c r="A13" s="30" t="s">
        <v>38</v>
      </c>
      <c r="B13" s="17">
        <v>252.76436599999997</v>
      </c>
      <c r="C13" s="17">
        <v>358.24522049000001</v>
      </c>
      <c r="D13" s="17">
        <v>379.78284439100003</v>
      </c>
      <c r="E13" s="31">
        <f t="shared" si="0"/>
        <v>106.0119780164942</v>
      </c>
      <c r="H13" s="27">
        <f t="shared" si="1"/>
        <v>358.24522049000001</v>
      </c>
      <c r="I13" s="27">
        <v>303.29401349</v>
      </c>
      <c r="J13" s="27">
        <f t="shared" si="2"/>
        <v>54.951206999999997</v>
      </c>
      <c r="K13" s="32">
        <v>549512.06999999995</v>
      </c>
    </row>
    <row r="14" spans="1:11" s="27" customFormat="1" ht="22.95" customHeight="1">
      <c r="A14" s="30" t="s">
        <v>39</v>
      </c>
      <c r="B14" s="17">
        <v>88.568928</v>
      </c>
      <c r="C14" s="17">
        <v>90.576927999999995</v>
      </c>
      <c r="D14" s="17">
        <v>73.692427194000004</v>
      </c>
      <c r="E14" s="31">
        <f t="shared" si="0"/>
        <v>81.358938552210574</v>
      </c>
      <c r="H14" s="27">
        <f t="shared" si="1"/>
        <v>90.576927999999995</v>
      </c>
      <c r="I14" s="27">
        <v>74.264398</v>
      </c>
      <c r="J14" s="27">
        <f t="shared" si="2"/>
        <v>16.312529999999999</v>
      </c>
      <c r="K14" s="32">
        <v>163125.29999999999</v>
      </c>
    </row>
    <row r="15" spans="1:11" s="27" customFormat="1" ht="22.95" customHeight="1">
      <c r="A15" s="30" t="s">
        <v>40</v>
      </c>
      <c r="B15" s="17">
        <v>33.468862000000001</v>
      </c>
      <c r="C15" s="17">
        <v>43.287862000000004</v>
      </c>
      <c r="D15" s="17">
        <v>40.082010306999997</v>
      </c>
      <c r="E15" s="31">
        <f t="shared" si="0"/>
        <v>92.594109422636748</v>
      </c>
      <c r="H15" s="27">
        <f t="shared" si="1"/>
        <v>43.287862000000004</v>
      </c>
      <c r="I15" s="27">
        <v>43.287862000000004</v>
      </c>
      <c r="J15" s="27">
        <f t="shared" si="2"/>
        <v>0</v>
      </c>
      <c r="K15" s="32"/>
    </row>
    <row r="16" spans="1:11" s="27" customFormat="1" ht="22.95" customHeight="1">
      <c r="A16" s="30" t="s">
        <v>41</v>
      </c>
      <c r="B16" s="17">
        <v>316.62475999999998</v>
      </c>
      <c r="C16" s="17">
        <v>327.11846000000003</v>
      </c>
      <c r="D16" s="17">
        <v>309.66574265279996</v>
      </c>
      <c r="E16" s="31">
        <f t="shared" si="0"/>
        <v>94.664710347682586</v>
      </c>
      <c r="H16" s="27">
        <f t="shared" si="1"/>
        <v>327.11846000000003</v>
      </c>
      <c r="I16" s="27">
        <v>302.72824900000001</v>
      </c>
      <c r="J16" s="27">
        <f t="shared" si="2"/>
        <v>24.390210999999997</v>
      </c>
      <c r="K16" s="32">
        <v>243902.11</v>
      </c>
    </row>
    <row r="17" spans="1:11" s="27" customFormat="1" ht="22.95" customHeight="1">
      <c r="A17" s="30" t="s">
        <v>42</v>
      </c>
      <c r="B17" s="17">
        <v>3.0960000000000001</v>
      </c>
      <c r="C17" s="17">
        <v>3.2959999999999998</v>
      </c>
      <c r="D17" s="17">
        <v>3.3683329153999999</v>
      </c>
      <c r="E17" s="31">
        <f t="shared" si="0"/>
        <v>102.19456660800972</v>
      </c>
      <c r="H17" s="27">
        <f t="shared" si="1"/>
        <v>3.2959999999999998</v>
      </c>
      <c r="I17" s="27">
        <v>3.2959999999999998</v>
      </c>
      <c r="J17" s="27">
        <f t="shared" si="2"/>
        <v>0</v>
      </c>
      <c r="K17" s="32"/>
    </row>
    <row r="18" spans="1:11" s="27" customFormat="1" ht="22.95" customHeight="1">
      <c r="A18" s="30" t="s">
        <v>43</v>
      </c>
      <c r="B18" s="17">
        <v>1.4108000000000001</v>
      </c>
      <c r="C18" s="17">
        <v>21.410799999999998</v>
      </c>
      <c r="D18" s="17">
        <v>36.676956216700006</v>
      </c>
      <c r="E18" s="31">
        <f t="shared" si="0"/>
        <v>171.30119480215595</v>
      </c>
      <c r="H18" s="27">
        <f t="shared" si="1"/>
        <v>21.410799999999998</v>
      </c>
      <c r="I18" s="27">
        <v>21.410799999999998</v>
      </c>
      <c r="J18" s="27">
        <f t="shared" si="2"/>
        <v>0</v>
      </c>
      <c r="K18" s="32"/>
    </row>
    <row r="19" spans="1:11" s="27" customFormat="1" ht="22.95" customHeight="1">
      <c r="A19" s="30" t="s">
        <v>44</v>
      </c>
      <c r="B19" s="17">
        <v>1.4146190000000001</v>
      </c>
      <c r="C19" s="17">
        <v>1.4146190000000001</v>
      </c>
      <c r="D19" s="17">
        <v>1.6350364769000001</v>
      </c>
      <c r="E19" s="31">
        <f t="shared" si="0"/>
        <v>115.58140226449667</v>
      </c>
      <c r="H19" s="27">
        <f t="shared" si="1"/>
        <v>1.4146190000000001</v>
      </c>
      <c r="I19" s="27">
        <f>14146.19/10000</f>
        <v>1.4146190000000001</v>
      </c>
      <c r="J19" s="27">
        <f t="shared" si="2"/>
        <v>0</v>
      </c>
    </row>
    <row r="20" spans="1:11" s="27" customFormat="1" ht="22.95" customHeight="1">
      <c r="A20" s="30" t="s">
        <v>45</v>
      </c>
      <c r="B20" s="17">
        <v>42.981096000000001</v>
      </c>
      <c r="C20" s="17">
        <v>37.981096000000001</v>
      </c>
      <c r="D20" s="17">
        <v>36.177758958600002</v>
      </c>
      <c r="E20" s="31">
        <f t="shared" si="0"/>
        <v>95.252014208858</v>
      </c>
      <c r="H20" s="27">
        <f t="shared" si="1"/>
        <v>37.981096000000001</v>
      </c>
      <c r="I20" s="27">
        <v>27.004826000000001</v>
      </c>
      <c r="J20" s="27">
        <f t="shared" si="2"/>
        <v>10.976269999999998</v>
      </c>
      <c r="K20" s="27">
        <v>109762.69999999998</v>
      </c>
    </row>
    <row r="21" spans="1:11" s="27" customFormat="1" ht="22.95" customHeight="1">
      <c r="A21" s="30" t="s">
        <v>46</v>
      </c>
      <c r="B21" s="17">
        <v>1.0688900000000001</v>
      </c>
      <c r="C21" s="17">
        <v>1.0688899999999999</v>
      </c>
      <c r="D21" s="17">
        <v>1.0722818796</v>
      </c>
      <c r="E21" s="31">
        <f t="shared" si="0"/>
        <v>100.31732728344357</v>
      </c>
      <c r="H21" s="27">
        <f t="shared" si="1"/>
        <v>1.0688899999999999</v>
      </c>
      <c r="I21" s="27">
        <f>10688.9/10000</f>
        <v>1.0688899999999999</v>
      </c>
      <c r="J21" s="27">
        <f t="shared" si="2"/>
        <v>0</v>
      </c>
    </row>
    <row r="22" spans="1:11" s="27" customFormat="1" ht="22.95" customHeight="1">
      <c r="A22" s="30" t="s">
        <v>47</v>
      </c>
      <c r="B22" s="17">
        <v>6.1515050000000002</v>
      </c>
      <c r="C22" s="17">
        <v>6.1515050000000002</v>
      </c>
      <c r="D22" s="17">
        <v>6.1530366586999996</v>
      </c>
      <c r="E22" s="31">
        <f t="shared" si="0"/>
        <v>100.02489892636028</v>
      </c>
      <c r="H22" s="27">
        <f t="shared" si="1"/>
        <v>6.1515050000000002</v>
      </c>
      <c r="I22" s="27">
        <f>53131.25/10000</f>
        <v>5.3131250000000003</v>
      </c>
      <c r="J22" s="27">
        <f t="shared" si="2"/>
        <v>0.8383799999999999</v>
      </c>
      <c r="K22" s="32">
        <v>8383.7999999999993</v>
      </c>
    </row>
    <row r="23" spans="1:11" s="27" customFormat="1" ht="22.95" customHeight="1">
      <c r="A23" s="30" t="s">
        <v>48</v>
      </c>
      <c r="B23" s="17">
        <v>39.200000000000003</v>
      </c>
      <c r="C23" s="17">
        <v>39.200000000000003</v>
      </c>
      <c r="D23" s="17"/>
      <c r="E23" s="31"/>
      <c r="H23" s="27">
        <f t="shared" si="1"/>
        <v>39.200000000000003</v>
      </c>
      <c r="I23" s="27">
        <f>392000/10000</f>
        <v>39.200000000000003</v>
      </c>
      <c r="J23" s="27">
        <f t="shared" si="2"/>
        <v>0</v>
      </c>
    </row>
    <row r="24" spans="1:11" s="27" customFormat="1" ht="22.95" customHeight="1">
      <c r="A24" s="30" t="s">
        <v>49</v>
      </c>
      <c r="B24" s="33">
        <v>80.937111999999999</v>
      </c>
      <c r="C24" s="17">
        <v>31.376169000000001</v>
      </c>
      <c r="D24" s="17">
        <v>3.4461014663</v>
      </c>
      <c r="E24" s="31">
        <f t="shared" si="0"/>
        <v>10.983181108885537</v>
      </c>
      <c r="H24" s="27">
        <f t="shared" si="1"/>
        <v>31.376169000000001</v>
      </c>
      <c r="I24" s="27">
        <v>25.479434000000001</v>
      </c>
      <c r="J24" s="27">
        <f t="shared" si="2"/>
        <v>5.8967350000000005</v>
      </c>
      <c r="K24" s="32">
        <v>58967.350000000006</v>
      </c>
    </row>
    <row r="25" spans="1:11" s="27" customFormat="1" ht="22.95" customHeight="1">
      <c r="A25" s="30" t="s">
        <v>50</v>
      </c>
      <c r="B25" s="33">
        <v>16.038485000000001</v>
      </c>
      <c r="C25" s="17">
        <v>16.038485000000001</v>
      </c>
      <c r="D25" s="17">
        <v>16.038444639999998</v>
      </c>
      <c r="E25" s="31">
        <f t="shared" si="0"/>
        <v>99.999748355284154</v>
      </c>
      <c r="H25" s="27">
        <f t="shared" si="1"/>
        <v>16.038485000000001</v>
      </c>
      <c r="I25" s="27">
        <f>160384.85/10000</f>
        <v>16.038485000000001</v>
      </c>
      <c r="J25" s="27">
        <f t="shared" si="2"/>
        <v>0</v>
      </c>
    </row>
    <row r="26" spans="1:11" s="27" customFormat="1" ht="23.25" customHeight="1">
      <c r="A26" s="34"/>
      <c r="B26" s="17"/>
      <c r="C26" s="17"/>
      <c r="D26" s="17"/>
      <c r="E26" s="31"/>
      <c r="H26" s="27">
        <f t="shared" si="1"/>
        <v>0</v>
      </c>
    </row>
    <row r="27" spans="1:11" s="27" customFormat="1" ht="23.25" customHeight="1">
      <c r="A27" s="35" t="s">
        <v>51</v>
      </c>
      <c r="B27" s="17">
        <v>1476.0000000000002</v>
      </c>
      <c r="C27" s="17">
        <v>1764.6000000000001</v>
      </c>
      <c r="D27" s="17">
        <v>1706.0400725970001</v>
      </c>
      <c r="E27" s="31">
        <f t="shared" si="0"/>
        <v>96.681404998129878</v>
      </c>
      <c r="H27" s="27">
        <f t="shared" si="1"/>
        <v>1764.6000000000001</v>
      </c>
      <c r="I27" s="17">
        <f>SUM(I4:I26)</f>
        <v>1561.6000000000001</v>
      </c>
      <c r="J27" s="17">
        <f>SUM(J4:J26)</f>
        <v>203</v>
      </c>
      <c r="K27" s="17">
        <f>SUM(K4:K26)</f>
        <v>2030000.0000000005</v>
      </c>
    </row>
    <row r="28" spans="1:11" s="27" customFormat="1" ht="23.25" customHeight="1">
      <c r="A28" s="35"/>
      <c r="B28" s="17"/>
      <c r="C28" s="17"/>
      <c r="D28" s="17"/>
      <c r="E28" s="31"/>
      <c r="H28" s="36"/>
      <c r="I28" s="36"/>
    </row>
    <row r="29" spans="1:11" s="27" customFormat="1" ht="23.25" customHeight="1">
      <c r="A29" s="37" t="s">
        <v>52</v>
      </c>
      <c r="B29" s="17">
        <v>59.375500000000002</v>
      </c>
      <c r="C29" s="17">
        <v>59.375500000000002</v>
      </c>
      <c r="D29" s="17">
        <v>60.391134999999998</v>
      </c>
      <c r="E29" s="31">
        <f t="shared" si="0"/>
        <v>101.71052875344206</v>
      </c>
      <c r="I29" s="36"/>
    </row>
    <row r="30" spans="1:11" s="27" customFormat="1" ht="23.25" customHeight="1">
      <c r="A30" s="37" t="s">
        <v>53</v>
      </c>
      <c r="B30" s="17">
        <v>78.624499999999998</v>
      </c>
      <c r="C30" s="17">
        <v>78.624499999999998</v>
      </c>
      <c r="D30" s="17">
        <v>78.624499999999998</v>
      </c>
      <c r="E30" s="31">
        <f t="shared" si="0"/>
        <v>100</v>
      </c>
    </row>
    <row r="31" spans="1:11" s="27" customFormat="1" ht="23.25" customHeight="1">
      <c r="A31" s="37" t="s">
        <v>54</v>
      </c>
      <c r="B31" s="17"/>
      <c r="C31" s="17"/>
      <c r="D31" s="17">
        <v>153.58104250609972</v>
      </c>
      <c r="E31" s="31"/>
    </row>
    <row r="32" spans="1:11" s="27" customFormat="1" ht="23.25" customHeight="1">
      <c r="A32" s="37" t="s">
        <v>55</v>
      </c>
      <c r="B32" s="17"/>
      <c r="C32" s="17"/>
      <c r="D32" s="17"/>
      <c r="E32" s="31"/>
    </row>
    <row r="33" spans="1:10" s="27" customFormat="1" ht="23.25" customHeight="1">
      <c r="A33" s="37" t="s">
        <v>56</v>
      </c>
      <c r="B33" s="17"/>
      <c r="C33" s="17"/>
      <c r="D33" s="17">
        <v>8.7765237338000013</v>
      </c>
      <c r="E33" s="31"/>
    </row>
    <row r="34" spans="1:10" s="27" customFormat="1" ht="23.25" customHeight="1">
      <c r="A34" s="37"/>
      <c r="B34" s="17"/>
      <c r="C34" s="17"/>
      <c r="D34" s="17"/>
      <c r="E34" s="31"/>
    </row>
    <row r="35" spans="1:10" s="27" customFormat="1" ht="23.25" customHeight="1">
      <c r="A35" s="35" t="s">
        <v>23</v>
      </c>
      <c r="B35" s="17">
        <v>1614.0000000000002</v>
      </c>
      <c r="C35" s="17">
        <v>1902.6000000000001</v>
      </c>
      <c r="D35" s="17">
        <v>2007.4132738368999</v>
      </c>
      <c r="E35" s="31">
        <f t="shared" si="0"/>
        <v>105.5089495341585</v>
      </c>
      <c r="I35" s="36"/>
      <c r="J35" s="36"/>
    </row>
    <row r="37" spans="1:10">
      <c r="D37" s="39"/>
    </row>
    <row r="38" spans="1:10">
      <c r="D38" s="41"/>
    </row>
  </sheetData>
  <mergeCells count="2">
    <mergeCell ref="A1:E1"/>
    <mergeCell ref="I2:J2"/>
  </mergeCells>
  <phoneticPr fontId="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91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A22" zoomScale="60" zoomScaleNormal="60" zoomScaleSheetLayoutView="100" workbookViewId="0">
      <selection activeCell="A22" sqref="A1:XFD1048576"/>
    </sheetView>
  </sheetViews>
  <sheetFormatPr defaultColWidth="9" defaultRowHeight="13.2"/>
  <cols>
    <col min="1" max="1" width="35" style="42" customWidth="1"/>
    <col min="2" max="5" width="18.109375" style="42" customWidth="1"/>
    <col min="6" max="16384" width="9" style="42"/>
  </cols>
  <sheetData>
    <row r="1" spans="1:5" ht="13.2" customHeight="1"/>
    <row r="2" spans="1:5" s="43" customFormat="1" ht="42" customHeight="1">
      <c r="A2" s="82" t="s">
        <v>57</v>
      </c>
      <c r="B2" s="82"/>
      <c r="C2" s="82"/>
      <c r="D2" s="82"/>
      <c r="E2" s="82"/>
    </row>
    <row r="3" spans="1:5" ht="16.2" customHeight="1">
      <c r="A3" s="44"/>
      <c r="B3" s="4"/>
      <c r="C3" s="4"/>
      <c r="D3" s="4"/>
      <c r="E3" s="45" t="s">
        <v>1</v>
      </c>
    </row>
    <row r="4" spans="1:5" s="47" customFormat="1" ht="47.4" customHeight="1">
      <c r="A4" s="46" t="s">
        <v>58</v>
      </c>
      <c r="B4" s="6" t="s">
        <v>3</v>
      </c>
      <c r="C4" s="6" t="s">
        <v>432</v>
      </c>
      <c r="D4" s="6" t="s">
        <v>430</v>
      </c>
      <c r="E4" s="7" t="s">
        <v>431</v>
      </c>
    </row>
    <row r="5" spans="1:5" ht="22.95" customHeight="1">
      <c r="A5" s="9" t="s">
        <v>5</v>
      </c>
      <c r="B5" s="10">
        <v>377.55204000000003</v>
      </c>
      <c r="C5" s="10">
        <v>277.80130000000003</v>
      </c>
      <c r="D5" s="11">
        <v>304.23106662481189</v>
      </c>
      <c r="E5" s="48">
        <f>D5/C5*100</f>
        <v>109.51391034700409</v>
      </c>
    </row>
    <row r="6" spans="1:5" ht="22.95" customHeight="1">
      <c r="A6" s="9" t="s">
        <v>6</v>
      </c>
      <c r="B6" s="10">
        <v>303.02174669000004</v>
      </c>
      <c r="C6" s="10">
        <v>275.64600000000002</v>
      </c>
      <c r="D6" s="11">
        <v>306.94271764359502</v>
      </c>
      <c r="E6" s="48">
        <f t="shared" ref="E6:E26" si="0">D6/C6*100</f>
        <v>111.35395312959193</v>
      </c>
    </row>
    <row r="7" spans="1:5" ht="22.95" customHeight="1">
      <c r="A7" s="9" t="s">
        <v>7</v>
      </c>
      <c r="B7" s="10">
        <v>143.65</v>
      </c>
      <c r="C7" s="10">
        <v>159.8837</v>
      </c>
      <c r="D7" s="11">
        <v>156.35392181739201</v>
      </c>
      <c r="E7" s="48">
        <f t="shared" si="0"/>
        <v>97.792283902231432</v>
      </c>
    </row>
    <row r="8" spans="1:5" ht="22.8" customHeight="1">
      <c r="A8" s="9" t="s">
        <v>8</v>
      </c>
      <c r="B8" s="10">
        <v>88</v>
      </c>
      <c r="C8" s="10">
        <v>76.078599999999994</v>
      </c>
      <c r="D8" s="11">
        <v>78.912036302100006</v>
      </c>
      <c r="E8" s="48">
        <f t="shared" si="0"/>
        <v>103.72435389465633</v>
      </c>
    </row>
    <row r="9" spans="1:5" ht="22.95" customHeight="1">
      <c r="A9" s="9" t="s">
        <v>9</v>
      </c>
      <c r="B9" s="10">
        <v>64</v>
      </c>
      <c r="C9" s="10">
        <v>55.339599999999997</v>
      </c>
      <c r="D9" s="11">
        <v>58.831710451899994</v>
      </c>
      <c r="E9" s="48">
        <f t="shared" si="0"/>
        <v>106.310328321672</v>
      </c>
    </row>
    <row r="10" spans="1:5" ht="22.95" customHeight="1">
      <c r="A10" s="9" t="s">
        <v>10</v>
      </c>
      <c r="B10" s="13">
        <v>118.53291330999973</v>
      </c>
      <c r="C10" s="13">
        <v>131.2739</v>
      </c>
      <c r="D10" s="11">
        <v>129.46912895949507</v>
      </c>
      <c r="E10" s="48">
        <f t="shared" si="0"/>
        <v>98.625186697047212</v>
      </c>
    </row>
    <row r="11" spans="1:5" ht="22.95" customHeight="1">
      <c r="A11" s="9" t="s">
        <v>11</v>
      </c>
      <c r="B11" s="13">
        <v>43.778599999999997</v>
      </c>
      <c r="C11" s="13">
        <v>49.075699999999998</v>
      </c>
      <c r="D11" s="11">
        <v>52.138599999999997</v>
      </c>
      <c r="E11" s="48">
        <f t="shared" si="0"/>
        <v>106.24117434901589</v>
      </c>
    </row>
    <row r="12" spans="1:5" ht="22.95" customHeight="1">
      <c r="A12" s="9" t="s">
        <v>12</v>
      </c>
      <c r="B12" s="10">
        <v>7.7786</v>
      </c>
      <c r="C12" s="10">
        <v>8.6435999999999993</v>
      </c>
      <c r="D12" s="11">
        <v>8.5822000000000003</v>
      </c>
      <c r="E12" s="48">
        <f t="shared" si="0"/>
        <v>99.289647831921897</v>
      </c>
    </row>
    <row r="13" spans="1:5" ht="22.95" customHeight="1">
      <c r="A13" s="9" t="s">
        <v>13</v>
      </c>
      <c r="B13" s="10">
        <v>20</v>
      </c>
      <c r="C13" s="10">
        <v>22.462299999999999</v>
      </c>
      <c r="D13" s="11">
        <v>24.198</v>
      </c>
      <c r="E13" s="48">
        <f t="shared" si="0"/>
        <v>107.72716952404697</v>
      </c>
    </row>
    <row r="14" spans="1:5" ht="22.95" customHeight="1">
      <c r="A14" s="9" t="s">
        <v>14</v>
      </c>
      <c r="B14" s="10">
        <v>16</v>
      </c>
      <c r="C14" s="10">
        <v>17.969799999999999</v>
      </c>
      <c r="D14" s="11">
        <v>19.3584</v>
      </c>
      <c r="E14" s="48">
        <f t="shared" si="0"/>
        <v>107.72740932008146</v>
      </c>
    </row>
    <row r="15" spans="1:5" s="49" customFormat="1" ht="22.95" customHeight="1">
      <c r="A15" s="9" t="s">
        <v>15</v>
      </c>
      <c r="B15" s="10"/>
      <c r="C15" s="10"/>
      <c r="D15" s="11"/>
      <c r="E15" s="48"/>
    </row>
    <row r="16" spans="1:5" s="49" customFormat="1" ht="22.95" customHeight="1">
      <c r="A16" s="9" t="s">
        <v>16</v>
      </c>
      <c r="B16" s="13">
        <v>32.104700000000001</v>
      </c>
      <c r="C16" s="13">
        <v>29.901199999999999</v>
      </c>
      <c r="D16" s="11">
        <v>26.960093064899993</v>
      </c>
      <c r="E16" s="48">
        <f t="shared" si="0"/>
        <v>90.163916715382641</v>
      </c>
    </row>
    <row r="17" spans="1:5" s="49" customFormat="1" ht="22.95" customHeight="1">
      <c r="A17" s="14"/>
      <c r="B17" s="50"/>
      <c r="C17" s="50"/>
      <c r="D17" s="50"/>
      <c r="E17" s="48"/>
    </row>
    <row r="18" spans="1:5" s="49" customFormat="1" ht="22.95" customHeight="1">
      <c r="A18" s="14" t="s">
        <v>17</v>
      </c>
      <c r="B18" s="50">
        <v>1170.6400000000001</v>
      </c>
      <c r="C18" s="50">
        <v>1055</v>
      </c>
      <c r="D18" s="50">
        <v>1113.8392748641941</v>
      </c>
      <c r="E18" s="48">
        <f t="shared" si="0"/>
        <v>105.57718245158239</v>
      </c>
    </row>
    <row r="19" spans="1:5" ht="22.95" customHeight="1">
      <c r="A19" s="14"/>
      <c r="B19" s="50"/>
      <c r="C19" s="50"/>
      <c r="D19" s="50"/>
      <c r="E19" s="48"/>
    </row>
    <row r="20" spans="1:5" ht="22.95" customHeight="1">
      <c r="A20" s="18" t="s">
        <v>18</v>
      </c>
      <c r="B20" s="50">
        <v>235</v>
      </c>
      <c r="C20" s="51">
        <v>304.91000000000003</v>
      </c>
      <c r="D20" s="51">
        <v>346.18080499999996</v>
      </c>
      <c r="E20" s="48">
        <f t="shared" si="0"/>
        <v>113.53540552950048</v>
      </c>
    </row>
    <row r="21" spans="1:5" ht="22.95" customHeight="1">
      <c r="A21" s="18" t="s">
        <v>19</v>
      </c>
      <c r="B21" s="50"/>
      <c r="C21" s="51">
        <v>80.5</v>
      </c>
      <c r="D21" s="51">
        <v>80.5</v>
      </c>
      <c r="E21" s="48">
        <f t="shared" si="0"/>
        <v>100</v>
      </c>
    </row>
    <row r="22" spans="1:5" ht="22.95" customHeight="1">
      <c r="A22" s="18" t="s">
        <v>20</v>
      </c>
      <c r="B22" s="50">
        <v>7.5324420492000002</v>
      </c>
      <c r="C22" s="51">
        <v>7.5324420492000002</v>
      </c>
      <c r="D22" s="51">
        <v>10.587199999999999</v>
      </c>
      <c r="E22" s="48">
        <f t="shared" si="0"/>
        <v>140.55468241039355</v>
      </c>
    </row>
    <row r="23" spans="1:5" ht="22.95" customHeight="1">
      <c r="A23" s="18" t="s">
        <v>21</v>
      </c>
      <c r="B23" s="50">
        <v>9.6534879211</v>
      </c>
      <c r="C23" s="51">
        <v>9.6534879211</v>
      </c>
      <c r="D23" s="51">
        <v>9.6534879211</v>
      </c>
      <c r="E23" s="48">
        <f t="shared" si="0"/>
        <v>100</v>
      </c>
    </row>
    <row r="24" spans="1:5" ht="22.95" customHeight="1">
      <c r="A24" s="19" t="s">
        <v>22</v>
      </c>
      <c r="B24" s="50">
        <v>105.82</v>
      </c>
      <c r="C24" s="51">
        <v>368.004108669</v>
      </c>
      <c r="D24" s="51">
        <v>368.00410900000003</v>
      </c>
      <c r="E24" s="48">
        <f t="shared" si="0"/>
        <v>100.00000008994465</v>
      </c>
    </row>
    <row r="25" spans="1:5" ht="22.95" customHeight="1">
      <c r="A25" s="14"/>
      <c r="B25" s="50"/>
      <c r="C25" s="50"/>
      <c r="D25" s="52"/>
      <c r="E25" s="48"/>
    </row>
    <row r="26" spans="1:5" ht="22.95" customHeight="1">
      <c r="A26" s="14" t="s">
        <v>23</v>
      </c>
      <c r="B26" s="50">
        <v>1528.64</v>
      </c>
      <c r="C26" s="50">
        <v>1825.6000386393</v>
      </c>
      <c r="D26" s="50">
        <v>1928.7648767852938</v>
      </c>
      <c r="E26" s="48">
        <f t="shared" si="0"/>
        <v>105.6510098577171</v>
      </c>
    </row>
    <row r="27" spans="1:5" ht="42" customHeight="1">
      <c r="A27" s="83" t="s">
        <v>59</v>
      </c>
      <c r="B27" s="83"/>
      <c r="C27" s="83"/>
      <c r="D27" s="83"/>
      <c r="E27" s="83"/>
    </row>
    <row r="28" spans="1:5" ht="25.2" customHeight="1">
      <c r="A28" s="84" t="s">
        <v>60</v>
      </c>
      <c r="B28" s="85"/>
      <c r="C28" s="85"/>
      <c r="D28" s="85"/>
      <c r="E28" s="85"/>
    </row>
    <row r="29" spans="1:5" ht="42" customHeight="1">
      <c r="A29" s="86" t="s">
        <v>444</v>
      </c>
      <c r="B29" s="86"/>
      <c r="C29" s="86"/>
      <c r="D29" s="86"/>
      <c r="E29" s="86"/>
    </row>
    <row r="30" spans="1:5" ht="15.6">
      <c r="A30" s="53"/>
      <c r="B30" s="53"/>
      <c r="C30" s="53"/>
      <c r="D30" s="53"/>
      <c r="E30" s="53"/>
    </row>
    <row r="31" spans="1:5">
      <c r="D31" s="54"/>
    </row>
    <row r="33" spans="2:5">
      <c r="B33" s="55"/>
      <c r="C33" s="55"/>
      <c r="D33" s="55"/>
      <c r="E33" s="55"/>
    </row>
  </sheetData>
  <mergeCells count="4">
    <mergeCell ref="A2:E2"/>
    <mergeCell ref="A27:E27"/>
    <mergeCell ref="A28:E28"/>
    <mergeCell ref="A29:E29"/>
  </mergeCells>
  <phoneticPr fontId="12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491"/>
  <sheetViews>
    <sheetView showZeros="0" tabSelected="1" topLeftCell="A131" zoomScale="60" zoomScaleNormal="60" zoomScaleSheetLayoutView="100" workbookViewId="0">
      <selection activeCell="A246" sqref="A246"/>
    </sheetView>
  </sheetViews>
  <sheetFormatPr defaultRowHeight="14.4"/>
  <cols>
    <col min="1" max="1" width="35" style="59" customWidth="1"/>
    <col min="2" max="5" width="18.109375" style="59" customWidth="1"/>
    <col min="6" max="7" width="0" style="59" hidden="1" customWidth="1"/>
    <col min="8" max="8" width="14.5546875" style="59" hidden="1" customWidth="1"/>
    <col min="9" max="10" width="0" style="59" hidden="1" customWidth="1"/>
    <col min="11" max="16384" width="8.88671875" style="59"/>
  </cols>
  <sheetData>
    <row r="2" spans="1:8" s="56" customFormat="1" ht="60.6" customHeight="1">
      <c r="A2" s="87" t="s">
        <v>433</v>
      </c>
      <c r="B2" s="88"/>
      <c r="C2" s="88"/>
      <c r="D2" s="88"/>
      <c r="E2" s="88"/>
    </row>
    <row r="3" spans="1:8" ht="16.2" customHeight="1">
      <c r="A3" s="57"/>
      <c r="B3" s="57"/>
      <c r="C3" s="57"/>
      <c r="D3" s="57"/>
      <c r="E3" s="58" t="s">
        <v>1</v>
      </c>
    </row>
    <row r="4" spans="1:8" ht="47.4" customHeight="1">
      <c r="A4" s="60" t="s">
        <v>62</v>
      </c>
      <c r="B4" s="60" t="s">
        <v>3</v>
      </c>
      <c r="C4" s="60" t="s">
        <v>4</v>
      </c>
      <c r="D4" s="60" t="s">
        <v>63</v>
      </c>
      <c r="E4" s="60" t="s">
        <v>64</v>
      </c>
    </row>
    <row r="5" spans="1:8" ht="23.4" customHeight="1">
      <c r="A5" s="66" t="s">
        <v>29</v>
      </c>
      <c r="B5" s="68">
        <v>35.183714000000009</v>
      </c>
      <c r="C5" s="68">
        <v>35.480414000000003</v>
      </c>
      <c r="D5" s="68">
        <v>35.043636241000002</v>
      </c>
      <c r="E5" s="67">
        <f>D5/C5*100</f>
        <v>98.768960928697155</v>
      </c>
      <c r="H5" s="59">
        <v>351666.15</v>
      </c>
    </row>
    <row r="6" spans="1:8" ht="23.4" customHeight="1">
      <c r="A6" s="66" t="s">
        <v>65</v>
      </c>
      <c r="B6" s="68">
        <v>0.31917299999999998</v>
      </c>
      <c r="C6" s="68">
        <v>0.31917299999999998</v>
      </c>
      <c r="D6" s="68">
        <v>0.35125353569999995</v>
      </c>
      <c r="E6" s="67">
        <f t="shared" ref="E6:E69" si="0">D6/C6*100</f>
        <v>110.05114332979294</v>
      </c>
      <c r="H6" s="59">
        <v>4612.87</v>
      </c>
    </row>
    <row r="7" spans="1:8" ht="23.4" customHeight="1">
      <c r="A7" s="66" t="s">
        <v>66</v>
      </c>
      <c r="B7" s="68">
        <v>0.19842100000000001</v>
      </c>
      <c r="C7" s="68">
        <v>0.19842100000000001</v>
      </c>
      <c r="D7" s="68">
        <v>0.2100623113</v>
      </c>
      <c r="E7" s="67">
        <f t="shared" si="0"/>
        <v>105.86697542094838</v>
      </c>
      <c r="H7" s="59">
        <v>514389.7</v>
      </c>
    </row>
    <row r="8" spans="1:8" ht="23.4" customHeight="1">
      <c r="A8" s="66" t="s">
        <v>67</v>
      </c>
      <c r="B8" s="68">
        <v>6.8255999999999997E-2</v>
      </c>
      <c r="C8" s="68">
        <v>6.8255999999999997E-2</v>
      </c>
      <c r="D8" s="68">
        <v>8.0935138600000012E-2</v>
      </c>
      <c r="E8" s="67">
        <f t="shared" si="0"/>
        <v>118.57585941162685</v>
      </c>
      <c r="H8" s="59">
        <v>1812607.1900000002</v>
      </c>
    </row>
    <row r="9" spans="1:8" ht="23.4" customHeight="1">
      <c r="A9" s="66" t="s">
        <v>68</v>
      </c>
      <c r="B9" s="68">
        <v>3.2695999999999996E-2</v>
      </c>
      <c r="C9" s="68">
        <v>3.2695999999999996E-2</v>
      </c>
      <c r="D9" s="68">
        <v>4.4512525800000001E-2</v>
      </c>
      <c r="E9" s="67">
        <f t="shared" si="0"/>
        <v>136.1405853927086</v>
      </c>
      <c r="H9" s="59">
        <v>581459.99</v>
      </c>
    </row>
    <row r="10" spans="1:8" ht="23.4" customHeight="1">
      <c r="A10" s="66" t="s">
        <v>69</v>
      </c>
      <c r="B10" s="68">
        <v>1.8800000000000001E-2</v>
      </c>
      <c r="C10" s="68">
        <v>1.8800000000000001E-2</v>
      </c>
      <c r="D10" s="68">
        <v>1.494356E-2</v>
      </c>
      <c r="E10" s="67">
        <f t="shared" si="0"/>
        <v>79.48702127659574</v>
      </c>
      <c r="H10" s="59">
        <v>209146.19</v>
      </c>
    </row>
    <row r="11" spans="1:8" ht="23.4" customHeight="1">
      <c r="A11" s="66" t="s">
        <v>70</v>
      </c>
      <c r="B11" s="73">
        <v>1E-3</v>
      </c>
      <c r="C11" s="73">
        <v>1E-3</v>
      </c>
      <c r="D11" s="74">
        <v>8.0000000000000004E-4</v>
      </c>
      <c r="E11" s="67">
        <f t="shared" si="0"/>
        <v>80</v>
      </c>
      <c r="H11" s="59">
        <v>996865.08</v>
      </c>
    </row>
    <row r="12" spans="1:8" ht="23.4" customHeight="1">
      <c r="A12" s="66" t="s">
        <v>71</v>
      </c>
      <c r="B12" s="68">
        <v>0.308369</v>
      </c>
      <c r="C12" s="68">
        <v>0.308369</v>
      </c>
      <c r="D12" s="68">
        <v>0.27547705189999999</v>
      </c>
      <c r="E12" s="67">
        <f t="shared" si="0"/>
        <v>89.33357500267536</v>
      </c>
      <c r="H12" s="59">
        <v>854521.43</v>
      </c>
    </row>
    <row r="13" spans="1:8" ht="23.4" customHeight="1">
      <c r="A13" s="66" t="s">
        <v>66</v>
      </c>
      <c r="B13" s="68">
        <v>0.127447</v>
      </c>
      <c r="C13" s="68">
        <v>0.127447</v>
      </c>
      <c r="D13" s="68">
        <v>0.1602456615</v>
      </c>
      <c r="E13" s="67">
        <f t="shared" si="0"/>
        <v>125.73513813585255</v>
      </c>
      <c r="H13" s="59">
        <v>50959.51</v>
      </c>
    </row>
    <row r="14" spans="1:8" ht="23.4" customHeight="1">
      <c r="A14" s="66" t="s">
        <v>67</v>
      </c>
      <c r="B14" s="68">
        <v>3.3230000000000003E-2</v>
      </c>
      <c r="C14" s="68">
        <v>3.3230000000000003E-2</v>
      </c>
      <c r="D14" s="68">
        <v>2.4085969700000001E-2</v>
      </c>
      <c r="E14" s="67">
        <f t="shared" si="0"/>
        <v>72.482605176045752</v>
      </c>
      <c r="H14" s="59">
        <v>1978131.6</v>
      </c>
    </row>
    <row r="15" spans="1:8" ht="23.4" customHeight="1">
      <c r="A15" s="66" t="s">
        <v>72</v>
      </c>
      <c r="B15" s="73">
        <v>2.0736000000000001E-2</v>
      </c>
      <c r="C15" s="73">
        <v>2.0736000000000001E-2</v>
      </c>
      <c r="D15" s="73">
        <v>1.83447666E-2</v>
      </c>
      <c r="E15" s="67">
        <f t="shared" si="0"/>
        <v>88.468203124999988</v>
      </c>
      <c r="H15" s="59">
        <v>722579.97</v>
      </c>
    </row>
    <row r="16" spans="1:8" ht="23.4" customHeight="1">
      <c r="A16" s="66" t="s">
        <v>73</v>
      </c>
      <c r="B16" s="68">
        <v>7.7899999999999997E-2</v>
      </c>
      <c r="C16" s="68">
        <v>7.7899999999999997E-2</v>
      </c>
      <c r="D16" s="68">
        <v>3.9470595699999993E-2</v>
      </c>
      <c r="E16" s="67">
        <f t="shared" si="0"/>
        <v>50.668287163029511</v>
      </c>
      <c r="H16" s="59">
        <v>334688.61</v>
      </c>
    </row>
    <row r="17" spans="1:8" ht="23.4" customHeight="1">
      <c r="A17" s="66" t="s">
        <v>74</v>
      </c>
      <c r="B17" s="68">
        <v>2.6081E-2</v>
      </c>
      <c r="C17" s="68">
        <v>2.6081E-2</v>
      </c>
      <c r="D17" s="68">
        <v>1.8892223600000001E-2</v>
      </c>
      <c r="E17" s="67">
        <f t="shared" si="0"/>
        <v>72.436730186725967</v>
      </c>
      <c r="H17" s="59">
        <v>2922345.5</v>
      </c>
    </row>
    <row r="18" spans="1:8" ht="23.4" customHeight="1">
      <c r="A18" s="66" t="s">
        <v>75</v>
      </c>
      <c r="B18" s="68">
        <v>2.2974999999999999E-2</v>
      </c>
      <c r="C18" s="68">
        <v>2.2974999999999999E-2</v>
      </c>
      <c r="D18" s="68">
        <v>1.4437834799999999E-2</v>
      </c>
      <c r="E18" s="67">
        <f t="shared" si="0"/>
        <v>62.841500761697503</v>
      </c>
      <c r="H18" s="59">
        <v>30960</v>
      </c>
    </row>
    <row r="19" spans="1:8" ht="40.200000000000003" customHeight="1">
      <c r="A19" s="66" t="s">
        <v>76</v>
      </c>
      <c r="B19" s="68">
        <v>13.288506</v>
      </c>
      <c r="C19" s="68">
        <v>13.585205999999999</v>
      </c>
      <c r="D19" s="68">
        <v>13.012307496</v>
      </c>
      <c r="E19" s="67">
        <f t="shared" si="0"/>
        <v>95.782923689195442</v>
      </c>
      <c r="H19" s="59">
        <v>14108</v>
      </c>
    </row>
    <row r="20" spans="1:8" ht="23.4" customHeight="1">
      <c r="A20" s="66" t="s">
        <v>66</v>
      </c>
      <c r="B20" s="68">
        <v>2.550233</v>
      </c>
      <c r="C20" s="68">
        <v>2.550233</v>
      </c>
      <c r="D20" s="68">
        <v>2.4458826804</v>
      </c>
      <c r="E20" s="67">
        <f t="shared" si="0"/>
        <v>95.908204481708154</v>
      </c>
      <c r="H20" s="59">
        <v>14146.19</v>
      </c>
    </row>
    <row r="21" spans="1:8" ht="23.4" customHeight="1">
      <c r="A21" s="66" t="s">
        <v>67</v>
      </c>
      <c r="B21" s="68">
        <v>4.1768879999999999</v>
      </c>
      <c r="C21" s="68">
        <v>4.4735879999999995</v>
      </c>
      <c r="D21" s="68">
        <v>4.4958453820999997</v>
      </c>
      <c r="E21" s="67">
        <f t="shared" si="0"/>
        <v>100.49752865261621</v>
      </c>
      <c r="H21" s="59">
        <v>320048.26</v>
      </c>
    </row>
    <row r="22" spans="1:8" ht="23.4" customHeight="1">
      <c r="A22" s="66" t="s">
        <v>77</v>
      </c>
      <c r="B22" s="68">
        <v>0.22223099999999998</v>
      </c>
      <c r="C22" s="68">
        <v>0.22223099999999998</v>
      </c>
      <c r="D22" s="68">
        <v>0.28512074600000004</v>
      </c>
      <c r="E22" s="67">
        <f t="shared" si="0"/>
        <v>128.29926787891881</v>
      </c>
      <c r="H22" s="59">
        <v>10688.9</v>
      </c>
    </row>
    <row r="23" spans="1:8" ht="23.4" customHeight="1">
      <c r="A23" s="66" t="s">
        <v>74</v>
      </c>
      <c r="B23" s="68">
        <v>0.59670800000000002</v>
      </c>
      <c r="C23" s="68">
        <v>0.59670800000000002</v>
      </c>
      <c r="D23" s="68">
        <v>0.62007734600000008</v>
      </c>
      <c r="E23" s="67">
        <f t="shared" si="0"/>
        <v>103.9163788653747</v>
      </c>
      <c r="H23" s="59">
        <v>53131.240000000005</v>
      </c>
    </row>
    <row r="24" spans="1:8" ht="40.200000000000003" customHeight="1">
      <c r="A24" s="66" t="s">
        <v>78</v>
      </c>
      <c r="B24" s="68">
        <v>5.7424460000000002</v>
      </c>
      <c r="C24" s="68">
        <v>5.7424460000000002</v>
      </c>
      <c r="D24" s="68">
        <v>5.1653813414999998</v>
      </c>
      <c r="E24" s="67">
        <f t="shared" si="0"/>
        <v>89.950890987916992</v>
      </c>
      <c r="H24" s="59">
        <v>392000</v>
      </c>
    </row>
    <row r="25" spans="1:8" ht="23.4" customHeight="1">
      <c r="A25" s="66" t="s">
        <v>79</v>
      </c>
      <c r="B25" s="68">
        <v>0.51840399999999998</v>
      </c>
      <c r="C25" s="68">
        <v>0.51840399999999998</v>
      </c>
      <c r="D25" s="68">
        <v>0.58104275859999999</v>
      </c>
      <c r="E25" s="67">
        <f t="shared" si="0"/>
        <v>112.08300063271118</v>
      </c>
      <c r="H25" s="59">
        <v>750558.77</v>
      </c>
    </row>
    <row r="26" spans="1:8" ht="23.4" customHeight="1">
      <c r="A26" s="66" t="s">
        <v>66</v>
      </c>
      <c r="B26" s="68">
        <v>0.18973299999999998</v>
      </c>
      <c r="C26" s="68">
        <v>0.18973299999999998</v>
      </c>
      <c r="D26" s="68">
        <v>0.210414509</v>
      </c>
      <c r="E26" s="67">
        <f t="shared" si="0"/>
        <v>110.90032255854281</v>
      </c>
      <c r="H26" s="59">
        <v>160384.85</v>
      </c>
    </row>
    <row r="27" spans="1:8" ht="23.4" customHeight="1">
      <c r="A27" s="66" t="s">
        <v>67</v>
      </c>
      <c r="B27" s="73">
        <v>2.4830999999999999E-2</v>
      </c>
      <c r="C27" s="73">
        <v>2.4830999999999999E-2</v>
      </c>
      <c r="D27" s="73">
        <v>2.2361256499999999E-2</v>
      </c>
      <c r="E27" s="67">
        <f t="shared" si="0"/>
        <v>90.053789617816435</v>
      </c>
    </row>
    <row r="28" spans="1:8" ht="23.4" customHeight="1">
      <c r="A28" s="66" t="s">
        <v>80</v>
      </c>
      <c r="B28" s="68">
        <v>0.1152</v>
      </c>
      <c r="C28" s="68">
        <v>0.1152</v>
      </c>
      <c r="D28" s="68">
        <v>0.16834510799999999</v>
      </c>
      <c r="E28" s="67">
        <f t="shared" si="0"/>
        <v>146.13290624999999</v>
      </c>
      <c r="H28" s="59">
        <f>SUM(H5:H27)</f>
        <v>13079999.999999998</v>
      </c>
    </row>
    <row r="29" spans="1:8" ht="23.4" customHeight="1">
      <c r="A29" s="66" t="s">
        <v>81</v>
      </c>
      <c r="B29" s="68">
        <v>1.7999999999999999E-2</v>
      </c>
      <c r="C29" s="68">
        <v>1.7999999999999999E-2</v>
      </c>
      <c r="D29" s="68">
        <v>1.497065E-2</v>
      </c>
      <c r="E29" s="67">
        <f t="shared" si="0"/>
        <v>83.170277777777784</v>
      </c>
    </row>
    <row r="30" spans="1:8" ht="23.4" customHeight="1">
      <c r="A30" s="66" t="s">
        <v>74</v>
      </c>
      <c r="B30" s="68">
        <v>9.8040000000000002E-2</v>
      </c>
      <c r="C30" s="68">
        <v>9.8040000000000002E-2</v>
      </c>
      <c r="D30" s="68">
        <v>0.11074546070000001</v>
      </c>
      <c r="E30" s="67">
        <f t="shared" si="0"/>
        <v>112.9594662382701</v>
      </c>
    </row>
    <row r="31" spans="1:8" ht="23.4" customHeight="1">
      <c r="A31" s="66" t="s">
        <v>82</v>
      </c>
      <c r="B31" s="68">
        <v>7.2599999999999998E-2</v>
      </c>
      <c r="C31" s="68">
        <v>7.2599999999999998E-2</v>
      </c>
      <c r="D31" s="68">
        <v>5.4205774400000011E-2</v>
      </c>
      <c r="E31" s="67">
        <f t="shared" si="0"/>
        <v>74.663601101928393</v>
      </c>
      <c r="G31" s="64"/>
      <c r="H31" s="65"/>
    </row>
    <row r="32" spans="1:8" ht="23.4" customHeight="1">
      <c r="A32" s="66" t="s">
        <v>83</v>
      </c>
      <c r="B32" s="68">
        <v>0.61237399999999997</v>
      </c>
      <c r="C32" s="68">
        <v>0.61237399999999997</v>
      </c>
      <c r="D32" s="68">
        <v>0.67187897330000002</v>
      </c>
      <c r="E32" s="67">
        <f t="shared" si="0"/>
        <v>109.71709662722455</v>
      </c>
    </row>
    <row r="33" spans="1:5" ht="23.4" customHeight="1">
      <c r="A33" s="66" t="s">
        <v>66</v>
      </c>
      <c r="B33" s="68">
        <v>9.9124000000000004E-2</v>
      </c>
      <c r="C33" s="68">
        <v>9.9124000000000004E-2</v>
      </c>
      <c r="D33" s="68">
        <v>0.11519050109999998</v>
      </c>
      <c r="E33" s="67">
        <f t="shared" si="0"/>
        <v>116.20848745006252</v>
      </c>
    </row>
    <row r="34" spans="1:5" ht="23.4" customHeight="1">
      <c r="A34" s="66" t="s">
        <v>67</v>
      </c>
      <c r="B34" s="68">
        <v>6.3466999999999996E-2</v>
      </c>
      <c r="C34" s="68">
        <v>6.3466999999999996E-2</v>
      </c>
      <c r="D34" s="68">
        <v>7.8863675300000005E-2</v>
      </c>
      <c r="E34" s="67">
        <f t="shared" si="0"/>
        <v>124.25933997195395</v>
      </c>
    </row>
    <row r="35" spans="1:5" ht="23.4" customHeight="1">
      <c r="A35" s="66" t="s">
        <v>84</v>
      </c>
      <c r="B35" s="68">
        <v>7.2207000000000007E-2</v>
      </c>
      <c r="C35" s="68">
        <v>7.2207000000000007E-2</v>
      </c>
      <c r="D35" s="68">
        <v>0.11155448480000001</v>
      </c>
      <c r="E35" s="67">
        <f t="shared" si="0"/>
        <v>154.49261816721369</v>
      </c>
    </row>
    <row r="36" spans="1:5" ht="23.4" customHeight="1">
      <c r="A36" s="66" t="s">
        <v>85</v>
      </c>
      <c r="B36" s="68">
        <v>2.7799999999999998E-2</v>
      </c>
      <c r="C36" s="68">
        <v>2.7799999999999998E-2</v>
      </c>
      <c r="D36" s="68">
        <v>0</v>
      </c>
      <c r="E36" s="67">
        <f t="shared" si="0"/>
        <v>0</v>
      </c>
    </row>
    <row r="37" spans="1:5" ht="23.4" customHeight="1">
      <c r="A37" s="66" t="s">
        <v>74</v>
      </c>
      <c r="B37" s="68">
        <v>0.174923</v>
      </c>
      <c r="C37" s="68">
        <v>0.174923</v>
      </c>
      <c r="D37" s="68">
        <v>0.21035968499999999</v>
      </c>
      <c r="E37" s="67">
        <f t="shared" si="0"/>
        <v>120.25844800283554</v>
      </c>
    </row>
    <row r="38" spans="1:5" ht="23.4" customHeight="1">
      <c r="A38" s="66" t="s">
        <v>86</v>
      </c>
      <c r="B38" s="68">
        <v>0.17485300000000001</v>
      </c>
      <c r="C38" s="68">
        <v>0.17485300000000001</v>
      </c>
      <c r="D38" s="68">
        <v>0.1559106271</v>
      </c>
      <c r="E38" s="67">
        <f t="shared" si="0"/>
        <v>89.166686931308021</v>
      </c>
    </row>
    <row r="39" spans="1:5" ht="23.4" customHeight="1">
      <c r="A39" s="66" t="s">
        <v>87</v>
      </c>
      <c r="B39" s="68">
        <v>1.2153499999999997</v>
      </c>
      <c r="C39" s="68">
        <v>1.2153499999999997</v>
      </c>
      <c r="D39" s="68">
        <v>1.1500259164000002</v>
      </c>
      <c r="E39" s="67">
        <f t="shared" si="0"/>
        <v>94.625080544699088</v>
      </c>
    </row>
    <row r="40" spans="1:5" ht="23.4" customHeight="1">
      <c r="A40" s="66" t="s">
        <v>66</v>
      </c>
      <c r="B40" s="68">
        <v>0.67159099999999994</v>
      </c>
      <c r="C40" s="68">
        <v>0.67159099999999994</v>
      </c>
      <c r="D40" s="68">
        <v>0.67667461150000008</v>
      </c>
      <c r="E40" s="67">
        <f t="shared" si="0"/>
        <v>100.75695051005749</v>
      </c>
    </row>
    <row r="41" spans="1:5" ht="23.4" customHeight="1">
      <c r="A41" s="66" t="s">
        <v>67</v>
      </c>
      <c r="B41" s="68">
        <v>0.23124</v>
      </c>
      <c r="C41" s="68">
        <v>0.23124</v>
      </c>
      <c r="D41" s="68">
        <v>9.5465838299999994E-2</v>
      </c>
      <c r="E41" s="67">
        <f t="shared" si="0"/>
        <v>41.284309937727031</v>
      </c>
    </row>
    <row r="42" spans="1:5" ht="23.4" customHeight="1">
      <c r="A42" s="66" t="s">
        <v>88</v>
      </c>
      <c r="B42" s="68">
        <v>7.4889999999999998E-2</v>
      </c>
      <c r="C42" s="68">
        <v>7.4889999999999998E-2</v>
      </c>
      <c r="D42" s="68">
        <v>0.11792885000000002</v>
      </c>
      <c r="E42" s="67">
        <f t="shared" si="0"/>
        <v>157.4694218186674</v>
      </c>
    </row>
    <row r="43" spans="1:5" ht="23.4" customHeight="1">
      <c r="A43" s="66" t="s">
        <v>74</v>
      </c>
      <c r="B43" s="68">
        <v>0.19914899999999999</v>
      </c>
      <c r="C43" s="68">
        <v>0.19914899999999999</v>
      </c>
      <c r="D43" s="68">
        <v>0.24111083659999999</v>
      </c>
      <c r="E43" s="67">
        <f t="shared" si="0"/>
        <v>121.07057359062811</v>
      </c>
    </row>
    <row r="44" spans="1:5" ht="23.4" customHeight="1">
      <c r="A44" s="66" t="s">
        <v>89</v>
      </c>
      <c r="B44" s="68">
        <v>3.848E-2</v>
      </c>
      <c r="C44" s="68">
        <v>3.848E-2</v>
      </c>
      <c r="D44" s="68">
        <v>1.8845779999999999E-2</v>
      </c>
      <c r="E44" s="67">
        <f t="shared" si="0"/>
        <v>48.975519750519744</v>
      </c>
    </row>
    <row r="45" spans="1:5" ht="23.4" customHeight="1">
      <c r="A45" s="66" t="s">
        <v>90</v>
      </c>
      <c r="B45" s="68">
        <v>2.483584</v>
      </c>
      <c r="C45" s="68">
        <v>2.483584</v>
      </c>
      <c r="D45" s="68">
        <v>2.6835809999999998</v>
      </c>
      <c r="E45" s="67">
        <f t="shared" si="0"/>
        <v>108.05275762768642</v>
      </c>
    </row>
    <row r="46" spans="1:5" ht="23.4" customHeight="1">
      <c r="A46" s="66" t="s">
        <v>66</v>
      </c>
      <c r="B46" s="68">
        <v>1.7200599999999999</v>
      </c>
      <c r="C46" s="68">
        <v>1.7200599999999999</v>
      </c>
      <c r="D46" s="68">
        <v>2.2325599999999999</v>
      </c>
      <c r="E46" s="67">
        <f t="shared" si="0"/>
        <v>129.795472250968</v>
      </c>
    </row>
    <row r="47" spans="1:5" ht="23.4" customHeight="1">
      <c r="A47" s="66" t="s">
        <v>67</v>
      </c>
      <c r="B47" s="68">
        <v>0.50437600000000005</v>
      </c>
      <c r="C47" s="68">
        <v>0.50437600000000005</v>
      </c>
      <c r="D47" s="68">
        <v>0.200569</v>
      </c>
      <c r="E47" s="67">
        <f t="shared" si="0"/>
        <v>39.765769981125189</v>
      </c>
    </row>
    <row r="48" spans="1:5" ht="23.4" customHeight="1">
      <c r="A48" s="66" t="s">
        <v>77</v>
      </c>
      <c r="B48" s="68">
        <v>0.173568</v>
      </c>
      <c r="C48" s="68">
        <v>0.173568</v>
      </c>
      <c r="D48" s="68">
        <v>0</v>
      </c>
      <c r="E48" s="67">
        <f t="shared" si="0"/>
        <v>0</v>
      </c>
    </row>
    <row r="49" spans="1:5" ht="23.4" customHeight="1">
      <c r="A49" s="66" t="s">
        <v>91</v>
      </c>
      <c r="B49" s="68">
        <v>1.2E-2</v>
      </c>
      <c r="C49" s="68">
        <v>1.2E-2</v>
      </c>
      <c r="D49" s="68">
        <v>0.17391999999999999</v>
      </c>
      <c r="E49" s="71" t="s">
        <v>434</v>
      </c>
    </row>
    <row r="50" spans="1:5" ht="23.4" customHeight="1">
      <c r="A50" s="66" t="s">
        <v>92</v>
      </c>
      <c r="B50" s="68">
        <v>7.3579999999999993E-2</v>
      </c>
      <c r="C50" s="68">
        <v>7.3579999999999993E-2</v>
      </c>
      <c r="D50" s="68">
        <v>7.6532000000000003E-2</v>
      </c>
      <c r="E50" s="67">
        <f t="shared" si="0"/>
        <v>104.0119597716771</v>
      </c>
    </row>
    <row r="51" spans="1:5" ht="23.4" customHeight="1">
      <c r="A51" s="66" t="s">
        <v>93</v>
      </c>
      <c r="B51" s="68">
        <v>0.47055199999999997</v>
      </c>
      <c r="C51" s="68">
        <v>0.47055199999999997</v>
      </c>
      <c r="D51" s="68">
        <v>0.58163829759999996</v>
      </c>
      <c r="E51" s="67">
        <f t="shared" si="0"/>
        <v>123.60765602951427</v>
      </c>
    </row>
    <row r="52" spans="1:5" ht="23.4" customHeight="1">
      <c r="A52" s="66" t="s">
        <v>66</v>
      </c>
      <c r="B52" s="68">
        <v>0.20857699999999998</v>
      </c>
      <c r="C52" s="68">
        <v>0.20857699999999998</v>
      </c>
      <c r="D52" s="68">
        <v>0.22661185080000001</v>
      </c>
      <c r="E52" s="67">
        <f t="shared" si="0"/>
        <v>108.64661530274194</v>
      </c>
    </row>
    <row r="53" spans="1:5" ht="23.4" customHeight="1">
      <c r="A53" s="66" t="s">
        <v>67</v>
      </c>
      <c r="B53" s="68">
        <v>0.16610999999999998</v>
      </c>
      <c r="C53" s="68">
        <v>0.16610999999999998</v>
      </c>
      <c r="D53" s="68">
        <v>0.22412487319999999</v>
      </c>
      <c r="E53" s="67">
        <f t="shared" si="0"/>
        <v>134.92557534164109</v>
      </c>
    </row>
    <row r="54" spans="1:5" ht="23.4" customHeight="1">
      <c r="A54" s="66" t="s">
        <v>88</v>
      </c>
      <c r="B54" s="68">
        <v>0</v>
      </c>
      <c r="C54" s="68">
        <v>0</v>
      </c>
      <c r="D54" s="68">
        <v>1.4055000000000002E-2</v>
      </c>
      <c r="E54" s="67"/>
    </row>
    <row r="55" spans="1:5" ht="23.4" customHeight="1">
      <c r="A55" s="66" t="s">
        <v>74</v>
      </c>
      <c r="B55" s="68">
        <v>9.5864999999999992E-2</v>
      </c>
      <c r="C55" s="68">
        <v>9.5864999999999992E-2</v>
      </c>
      <c r="D55" s="68">
        <v>0.11684657359999999</v>
      </c>
      <c r="E55" s="67">
        <f t="shared" si="0"/>
        <v>121.88658384186095</v>
      </c>
    </row>
    <row r="56" spans="1:5" ht="23.4" customHeight="1">
      <c r="A56" s="66" t="s">
        <v>94</v>
      </c>
      <c r="B56" s="68">
        <v>0.69316999999999995</v>
      </c>
      <c r="C56" s="68">
        <v>0.69316999999999995</v>
      </c>
      <c r="D56" s="68">
        <v>0.7289298018</v>
      </c>
      <c r="E56" s="67">
        <f t="shared" si="0"/>
        <v>105.15887903400321</v>
      </c>
    </row>
    <row r="57" spans="1:5" ht="23.4" customHeight="1">
      <c r="A57" s="66" t="s">
        <v>66</v>
      </c>
      <c r="B57" s="68">
        <v>0.59591400000000005</v>
      </c>
      <c r="C57" s="68">
        <v>0.59591400000000005</v>
      </c>
      <c r="D57" s="68">
        <v>0.6165483866</v>
      </c>
      <c r="E57" s="67">
        <f t="shared" si="0"/>
        <v>103.46264504609725</v>
      </c>
    </row>
    <row r="58" spans="1:5" ht="23.4" customHeight="1">
      <c r="A58" s="66" t="s">
        <v>67</v>
      </c>
      <c r="B58" s="68">
        <v>8.1619999999999998E-2</v>
      </c>
      <c r="C58" s="68">
        <v>8.1619999999999998E-2</v>
      </c>
      <c r="D58" s="68">
        <v>9.4343014200000005E-2</v>
      </c>
      <c r="E58" s="67">
        <f t="shared" si="0"/>
        <v>115.58810855182556</v>
      </c>
    </row>
    <row r="59" spans="1:5" ht="23.4" customHeight="1">
      <c r="A59" s="66" t="s">
        <v>74</v>
      </c>
      <c r="B59" s="73">
        <v>1.5636000000000001E-2</v>
      </c>
      <c r="C59" s="73">
        <v>1.5636000000000001E-2</v>
      </c>
      <c r="D59" s="73">
        <v>1.8038401000000003E-2</v>
      </c>
      <c r="E59" s="67">
        <f t="shared" si="0"/>
        <v>115.3645497569711</v>
      </c>
    </row>
    <row r="60" spans="1:5" ht="23.4" customHeight="1">
      <c r="A60" s="66" t="s">
        <v>95</v>
      </c>
      <c r="B60" s="68">
        <v>2.86741</v>
      </c>
      <c r="C60" s="68">
        <v>2.86741</v>
      </c>
      <c r="D60" s="68">
        <v>2.7222298719999993</v>
      </c>
      <c r="E60" s="67">
        <f t="shared" si="0"/>
        <v>94.93688980648038</v>
      </c>
    </row>
    <row r="61" spans="1:5" ht="23.4" customHeight="1">
      <c r="A61" s="66" t="s">
        <v>66</v>
      </c>
      <c r="B61" s="68">
        <v>0.32540000000000002</v>
      </c>
      <c r="C61" s="68">
        <v>0.32540000000000002</v>
      </c>
      <c r="D61" s="68">
        <v>0.32037218510000004</v>
      </c>
      <c r="E61" s="67">
        <f t="shared" si="0"/>
        <v>98.454881714812544</v>
      </c>
    </row>
    <row r="62" spans="1:5" ht="23.4" customHeight="1">
      <c r="A62" s="66" t="s">
        <v>96</v>
      </c>
      <c r="B62" s="68">
        <v>1.8871720000000001</v>
      </c>
      <c r="C62" s="68">
        <v>1.8871720000000001</v>
      </c>
      <c r="D62" s="68">
        <v>1.8261036051999999</v>
      </c>
      <c r="E62" s="67">
        <f t="shared" si="0"/>
        <v>96.764026024124988</v>
      </c>
    </row>
    <row r="63" spans="1:5" ht="23.4" customHeight="1">
      <c r="A63" s="66" t="s">
        <v>74</v>
      </c>
      <c r="B63" s="68">
        <v>0.16858299999999998</v>
      </c>
      <c r="C63" s="68">
        <v>0.16858299999999998</v>
      </c>
      <c r="D63" s="68">
        <v>0.21239283389999999</v>
      </c>
      <c r="E63" s="67">
        <f t="shared" si="0"/>
        <v>125.98710065664984</v>
      </c>
    </row>
    <row r="64" spans="1:5" ht="23.4" customHeight="1">
      <c r="A64" s="66" t="s">
        <v>97</v>
      </c>
      <c r="B64" s="68">
        <v>0.48625499999999999</v>
      </c>
      <c r="C64" s="68">
        <v>0.48625499999999999</v>
      </c>
      <c r="D64" s="68">
        <v>0.36336124780000001</v>
      </c>
      <c r="E64" s="67">
        <f t="shared" si="0"/>
        <v>74.726480509197856</v>
      </c>
    </row>
    <row r="65" spans="1:5" ht="23.4" customHeight="1">
      <c r="A65" s="66" t="s">
        <v>98</v>
      </c>
      <c r="B65" s="68">
        <v>0.47203499999999993</v>
      </c>
      <c r="C65" s="68">
        <v>0.47203499999999993</v>
      </c>
      <c r="D65" s="68">
        <v>0.48432079849999998</v>
      </c>
      <c r="E65" s="67">
        <f t="shared" si="0"/>
        <v>102.60273041193982</v>
      </c>
    </row>
    <row r="66" spans="1:5" ht="23.4" customHeight="1">
      <c r="A66" s="66" t="s">
        <v>66</v>
      </c>
      <c r="B66" s="68">
        <v>9.6305000000000002E-2</v>
      </c>
      <c r="C66" s="68">
        <v>9.6305000000000002E-2</v>
      </c>
      <c r="D66" s="68">
        <v>0.10689972210000001</v>
      </c>
      <c r="E66" s="67">
        <f t="shared" si="0"/>
        <v>111.00121707076475</v>
      </c>
    </row>
    <row r="67" spans="1:5" ht="23.4" customHeight="1">
      <c r="A67" s="66" t="s">
        <v>67</v>
      </c>
      <c r="B67" s="68">
        <v>0.14290600000000001</v>
      </c>
      <c r="C67" s="68">
        <v>0.14290600000000001</v>
      </c>
      <c r="D67" s="68">
        <v>0.12523023220000001</v>
      </c>
      <c r="E67" s="67">
        <f t="shared" si="0"/>
        <v>87.631192672106152</v>
      </c>
    </row>
    <row r="68" spans="1:5" ht="23.4" customHeight="1">
      <c r="A68" s="66" t="s">
        <v>74</v>
      </c>
      <c r="B68" s="68">
        <v>0.14192399999999999</v>
      </c>
      <c r="C68" s="68">
        <v>0.14192399999999999</v>
      </c>
      <c r="D68" s="68">
        <v>0.17097891900000001</v>
      </c>
      <c r="E68" s="67">
        <f t="shared" si="0"/>
        <v>120.47216749809759</v>
      </c>
    </row>
    <row r="69" spans="1:5" ht="23.4" customHeight="1">
      <c r="A69" s="66" t="s">
        <v>99</v>
      </c>
      <c r="B69" s="68">
        <v>9.0899999999999995E-2</v>
      </c>
      <c r="C69" s="68">
        <v>9.0899999999999995E-2</v>
      </c>
      <c r="D69" s="68">
        <v>8.1211925199999993E-2</v>
      </c>
      <c r="E69" s="67">
        <f t="shared" si="0"/>
        <v>89.342051925192507</v>
      </c>
    </row>
    <row r="70" spans="1:5" ht="23.4" customHeight="1">
      <c r="A70" s="66" t="s">
        <v>100</v>
      </c>
      <c r="B70" s="73">
        <v>3.8E-3</v>
      </c>
      <c r="C70" s="73">
        <v>3.8E-3</v>
      </c>
      <c r="D70" s="73">
        <v>3.0456317999999999E-3</v>
      </c>
      <c r="E70" s="67">
        <f t="shared" ref="E70:E133" si="1">D70/C70*100</f>
        <v>80.148205263157891</v>
      </c>
    </row>
    <row r="71" spans="1:5" ht="23.4" customHeight="1">
      <c r="A71" s="66" t="s">
        <v>67</v>
      </c>
      <c r="B71" s="73">
        <v>3.8E-3</v>
      </c>
      <c r="C71" s="73">
        <v>3.8E-3</v>
      </c>
      <c r="D71" s="73">
        <v>3.0456317999999999E-3</v>
      </c>
      <c r="E71" s="67">
        <f t="shared" si="1"/>
        <v>80.148205263157891</v>
      </c>
    </row>
    <row r="72" spans="1:5" ht="23.4" customHeight="1">
      <c r="A72" s="66" t="s">
        <v>101</v>
      </c>
      <c r="B72" s="68">
        <v>5.2096000000000003E-2</v>
      </c>
      <c r="C72" s="68">
        <v>5.2096000000000003E-2</v>
      </c>
      <c r="D72" s="68">
        <v>4.3194531399999993E-2</v>
      </c>
      <c r="E72" s="67">
        <f t="shared" si="1"/>
        <v>82.913335764741987</v>
      </c>
    </row>
    <row r="73" spans="1:5" ht="23.4" customHeight="1">
      <c r="A73" s="66" t="s">
        <v>66</v>
      </c>
      <c r="B73" s="68">
        <v>2.0896000000000001E-2</v>
      </c>
      <c r="C73" s="68">
        <v>2.0896000000000001E-2</v>
      </c>
      <c r="D73" s="68">
        <v>2.0793201399999999E-2</v>
      </c>
      <c r="E73" s="67">
        <f t="shared" si="1"/>
        <v>99.508046516079617</v>
      </c>
    </row>
    <row r="74" spans="1:5" ht="23.4" customHeight="1">
      <c r="A74" s="66" t="s">
        <v>67</v>
      </c>
      <c r="B74" s="73">
        <v>3.1199999999999999E-2</v>
      </c>
      <c r="C74" s="73">
        <v>3.1199999999999999E-2</v>
      </c>
      <c r="D74" s="73">
        <v>2.2401329999999997E-2</v>
      </c>
      <c r="E74" s="67">
        <f t="shared" si="1"/>
        <v>71.799134615384602</v>
      </c>
    </row>
    <row r="75" spans="1:5" ht="23.4" customHeight="1">
      <c r="A75" s="66" t="s">
        <v>102</v>
      </c>
      <c r="B75" s="68">
        <v>0.37762600000000002</v>
      </c>
      <c r="C75" s="68">
        <v>0.37762600000000002</v>
      </c>
      <c r="D75" s="68">
        <v>0.35602524340000002</v>
      </c>
      <c r="E75" s="67">
        <f t="shared" si="1"/>
        <v>94.279854512136353</v>
      </c>
    </row>
    <row r="76" spans="1:5" ht="23.4" customHeight="1">
      <c r="A76" s="66" t="s">
        <v>66</v>
      </c>
      <c r="B76" s="68">
        <v>0.28142600000000001</v>
      </c>
      <c r="C76" s="68">
        <v>0.28142600000000001</v>
      </c>
      <c r="D76" s="68">
        <v>0.2879611634</v>
      </c>
      <c r="E76" s="67">
        <f t="shared" si="1"/>
        <v>102.32216049689794</v>
      </c>
    </row>
    <row r="77" spans="1:5" ht="23.4" customHeight="1">
      <c r="A77" s="66" t="s">
        <v>103</v>
      </c>
      <c r="B77" s="68">
        <v>9.6199999999999994E-2</v>
      </c>
      <c r="C77" s="68">
        <v>9.6199999999999994E-2</v>
      </c>
      <c r="D77" s="68">
        <v>6.8064079999999999E-2</v>
      </c>
      <c r="E77" s="67">
        <f t="shared" si="1"/>
        <v>70.752681912681908</v>
      </c>
    </row>
    <row r="78" spans="1:5" ht="23.4" customHeight="1">
      <c r="A78" s="66" t="s">
        <v>104</v>
      </c>
      <c r="B78" s="68">
        <v>0.14825099999999997</v>
      </c>
      <c r="C78" s="68">
        <v>0.14825099999999997</v>
      </c>
      <c r="D78" s="68">
        <v>0.11480656460000001</v>
      </c>
      <c r="E78" s="67">
        <f t="shared" si="1"/>
        <v>77.440667921295656</v>
      </c>
    </row>
    <row r="79" spans="1:5" ht="23.4" customHeight="1">
      <c r="A79" s="66" t="s">
        <v>66</v>
      </c>
      <c r="B79" s="73">
        <v>5.2051E-2</v>
      </c>
      <c r="C79" s="73">
        <v>5.2051E-2</v>
      </c>
      <c r="D79" s="73">
        <v>5.0212253499999998E-2</v>
      </c>
      <c r="E79" s="67">
        <f t="shared" si="1"/>
        <v>96.467413690419008</v>
      </c>
    </row>
    <row r="80" spans="1:5" ht="23.4" customHeight="1">
      <c r="A80" s="66" t="s">
        <v>67</v>
      </c>
      <c r="B80" s="68">
        <v>9.6199999999999994E-2</v>
      </c>
      <c r="C80" s="68">
        <v>9.6199999999999994E-2</v>
      </c>
      <c r="D80" s="68">
        <v>6.459431110000001E-2</v>
      </c>
      <c r="E80" s="67">
        <f t="shared" si="1"/>
        <v>67.145853534303541</v>
      </c>
    </row>
    <row r="81" spans="1:5" ht="23.4" customHeight="1">
      <c r="A81" s="66" t="s">
        <v>105</v>
      </c>
      <c r="B81" s="68">
        <v>1.5110180000000002</v>
      </c>
      <c r="C81" s="68">
        <v>1.5110180000000002</v>
      </c>
      <c r="D81" s="68">
        <v>1.2672230399</v>
      </c>
      <c r="E81" s="67">
        <f t="shared" si="1"/>
        <v>83.865515824430929</v>
      </c>
    </row>
    <row r="82" spans="1:5" ht="23.4" customHeight="1">
      <c r="A82" s="66" t="s">
        <v>66</v>
      </c>
      <c r="B82" s="68">
        <v>0.21729799999999999</v>
      </c>
      <c r="C82" s="68">
        <v>0.21729799999999999</v>
      </c>
      <c r="D82" s="68">
        <v>0.24075069789999998</v>
      </c>
      <c r="E82" s="67">
        <f t="shared" si="1"/>
        <v>110.79287333523548</v>
      </c>
    </row>
    <row r="83" spans="1:5" ht="23.4" customHeight="1">
      <c r="A83" s="66" t="s">
        <v>67</v>
      </c>
      <c r="B83" s="68">
        <v>0.553956</v>
      </c>
      <c r="C83" s="68">
        <v>0.553956</v>
      </c>
      <c r="D83" s="68">
        <v>0.4092275353</v>
      </c>
      <c r="E83" s="67">
        <f t="shared" si="1"/>
        <v>73.87365337680248</v>
      </c>
    </row>
    <row r="84" spans="1:5" ht="23.4" customHeight="1">
      <c r="A84" s="66" t="s">
        <v>74</v>
      </c>
      <c r="B84" s="68">
        <v>0.13850399999999999</v>
      </c>
      <c r="C84" s="68">
        <v>0.13850399999999999</v>
      </c>
      <c r="D84" s="68">
        <v>0.16395125469999999</v>
      </c>
      <c r="E84" s="67">
        <f t="shared" si="1"/>
        <v>118.37293847109109</v>
      </c>
    </row>
    <row r="85" spans="1:5" ht="23.4" customHeight="1">
      <c r="A85" s="66" t="s">
        <v>106</v>
      </c>
      <c r="B85" s="68">
        <v>0.60126000000000002</v>
      </c>
      <c r="C85" s="68">
        <v>0.60126000000000002</v>
      </c>
      <c r="D85" s="68">
        <v>0.45329355199999999</v>
      </c>
      <c r="E85" s="67">
        <f t="shared" si="1"/>
        <v>75.390605062701653</v>
      </c>
    </row>
    <row r="86" spans="1:5" ht="40.200000000000003" customHeight="1">
      <c r="A86" s="66" t="s">
        <v>107</v>
      </c>
      <c r="B86" s="68">
        <v>0.74849999999999994</v>
      </c>
      <c r="C86" s="68">
        <v>0.74849999999999994</v>
      </c>
      <c r="D86" s="68">
        <v>0.71353032729999999</v>
      </c>
      <c r="E86" s="67">
        <f t="shared" si="1"/>
        <v>95.328033039412162</v>
      </c>
    </row>
    <row r="87" spans="1:5" ht="23.4" customHeight="1">
      <c r="A87" s="66" t="s">
        <v>66</v>
      </c>
      <c r="B87" s="68">
        <v>0.470107</v>
      </c>
      <c r="C87" s="68">
        <v>0.470107</v>
      </c>
      <c r="D87" s="68">
        <v>0.47865414940000001</v>
      </c>
      <c r="E87" s="67">
        <f t="shared" si="1"/>
        <v>101.81812851116874</v>
      </c>
    </row>
    <row r="88" spans="1:5" ht="23.4" customHeight="1">
      <c r="A88" s="66" t="s">
        <v>67</v>
      </c>
      <c r="B88" s="68">
        <v>0.24439</v>
      </c>
      <c r="C88" s="68">
        <v>0.24439</v>
      </c>
      <c r="D88" s="68">
        <v>0.19285919190000003</v>
      </c>
      <c r="E88" s="67">
        <f t="shared" si="1"/>
        <v>78.914518556405753</v>
      </c>
    </row>
    <row r="89" spans="1:5" ht="23.4" customHeight="1">
      <c r="A89" s="66" t="s">
        <v>74</v>
      </c>
      <c r="B89" s="68">
        <v>3.4002999999999999E-2</v>
      </c>
      <c r="C89" s="68">
        <v>3.4002999999999999E-2</v>
      </c>
      <c r="D89" s="68">
        <v>4.2016985999999999E-2</v>
      </c>
      <c r="E89" s="67">
        <f t="shared" si="1"/>
        <v>123.56846748816281</v>
      </c>
    </row>
    <row r="90" spans="1:5" ht="23.4" customHeight="1">
      <c r="A90" s="66" t="s">
        <v>108</v>
      </c>
      <c r="B90" s="68">
        <v>1.5397789999999998</v>
      </c>
      <c r="C90" s="68">
        <v>1.5397789999999998</v>
      </c>
      <c r="D90" s="68">
        <v>1.5137543307999999</v>
      </c>
      <c r="E90" s="67">
        <f t="shared" si="1"/>
        <v>98.309843867204322</v>
      </c>
    </row>
    <row r="91" spans="1:5" ht="23.4" customHeight="1">
      <c r="A91" s="66" t="s">
        <v>66</v>
      </c>
      <c r="B91" s="68">
        <v>0.29923</v>
      </c>
      <c r="C91" s="68">
        <v>0.29923</v>
      </c>
      <c r="D91" s="68">
        <v>0.28602193889999999</v>
      </c>
      <c r="E91" s="67">
        <f t="shared" si="1"/>
        <v>95.585983658055667</v>
      </c>
    </row>
    <row r="92" spans="1:5" ht="23.4" customHeight="1">
      <c r="A92" s="66" t="s">
        <v>67</v>
      </c>
      <c r="B92" s="68">
        <v>1.2206459999999999</v>
      </c>
      <c r="C92" s="68">
        <v>1.2206459999999999</v>
      </c>
      <c r="D92" s="68">
        <v>1.2035263268999998</v>
      </c>
      <c r="E92" s="67">
        <f t="shared" si="1"/>
        <v>98.59749074670296</v>
      </c>
    </row>
    <row r="93" spans="1:5" ht="23.4" customHeight="1">
      <c r="A93" s="66" t="s">
        <v>74</v>
      </c>
      <c r="B93" s="74">
        <v>1.1773E-2</v>
      </c>
      <c r="C93" s="74">
        <v>1.1773E-2</v>
      </c>
      <c r="D93" s="74">
        <v>1.1976064999999999E-2</v>
      </c>
      <c r="E93" s="67">
        <f t="shared" si="1"/>
        <v>101.72483649027436</v>
      </c>
    </row>
    <row r="94" spans="1:5" ht="23.4" customHeight="1">
      <c r="A94" s="66" t="s">
        <v>109</v>
      </c>
      <c r="B94" s="73">
        <v>8.1300000000000001E-3</v>
      </c>
      <c r="C94" s="73">
        <v>8.1300000000000001E-3</v>
      </c>
      <c r="D94" s="73">
        <v>1.223E-2</v>
      </c>
      <c r="E94" s="67">
        <f t="shared" si="1"/>
        <v>150.43050430504303</v>
      </c>
    </row>
    <row r="95" spans="1:5" ht="23.4" customHeight="1">
      <c r="A95" s="66" t="s">
        <v>110</v>
      </c>
      <c r="B95" s="68">
        <v>0.44113800000000003</v>
      </c>
      <c r="C95" s="68">
        <v>0.44113800000000003</v>
      </c>
      <c r="D95" s="68">
        <v>0.92309346559999994</v>
      </c>
      <c r="E95" s="71" t="s">
        <v>446</v>
      </c>
    </row>
    <row r="96" spans="1:5" ht="23.4" customHeight="1">
      <c r="A96" s="66" t="s">
        <v>66</v>
      </c>
      <c r="B96" s="68">
        <v>0.25063800000000003</v>
      </c>
      <c r="C96" s="68">
        <v>0.25063800000000003</v>
      </c>
      <c r="D96" s="68">
        <v>0.26679666800000001</v>
      </c>
      <c r="E96" s="67">
        <f t="shared" si="1"/>
        <v>106.44701441920219</v>
      </c>
    </row>
    <row r="97" spans="1:5" ht="23.4" customHeight="1">
      <c r="A97" s="66" t="s">
        <v>111</v>
      </c>
      <c r="B97" s="68">
        <v>0.1905</v>
      </c>
      <c r="C97" s="68">
        <v>0.1905</v>
      </c>
      <c r="D97" s="68">
        <v>0.65629679760000004</v>
      </c>
      <c r="E97" s="71" t="s">
        <v>435</v>
      </c>
    </row>
    <row r="98" spans="1:5" ht="23.4" customHeight="1">
      <c r="A98" s="66" t="s">
        <v>112</v>
      </c>
      <c r="B98" s="68">
        <v>0.24685000000000001</v>
      </c>
      <c r="C98" s="68">
        <v>0.24685000000000001</v>
      </c>
      <c r="D98" s="68">
        <v>0.25449256170000001</v>
      </c>
      <c r="E98" s="67">
        <f t="shared" si="1"/>
        <v>103.09603471743974</v>
      </c>
    </row>
    <row r="99" spans="1:5" ht="23.4" customHeight="1">
      <c r="A99" s="66" t="s">
        <v>66</v>
      </c>
      <c r="B99" s="68">
        <v>0.16666700000000001</v>
      </c>
      <c r="C99" s="68">
        <v>0.16666700000000001</v>
      </c>
      <c r="D99" s="68">
        <v>0.17132396379999998</v>
      </c>
      <c r="E99" s="67">
        <f t="shared" si="1"/>
        <v>102.79417269165461</v>
      </c>
    </row>
    <row r="100" spans="1:5" ht="23.4" customHeight="1">
      <c r="A100" s="66" t="s">
        <v>67</v>
      </c>
      <c r="B100" s="68">
        <v>6.3299999999999995E-2</v>
      </c>
      <c r="C100" s="68">
        <v>6.3299999999999995E-2</v>
      </c>
      <c r="D100" s="68">
        <v>7.2684625099999997E-2</v>
      </c>
      <c r="E100" s="67">
        <f t="shared" si="1"/>
        <v>114.82563206951026</v>
      </c>
    </row>
    <row r="101" spans="1:5" ht="23.4" customHeight="1">
      <c r="A101" s="66" t="s">
        <v>113</v>
      </c>
      <c r="B101" s="73">
        <v>9.783E-3</v>
      </c>
      <c r="C101" s="73">
        <v>9.783E-3</v>
      </c>
      <c r="D101" s="73">
        <v>6.1935699999999998E-3</v>
      </c>
      <c r="E101" s="67">
        <f t="shared" si="1"/>
        <v>63.309516508228555</v>
      </c>
    </row>
    <row r="102" spans="1:5" ht="23.4" customHeight="1">
      <c r="A102" s="66" t="s">
        <v>114</v>
      </c>
      <c r="B102" s="68">
        <v>7.1000000000000004E-3</v>
      </c>
      <c r="C102" s="68">
        <v>7.1000000000000004E-3</v>
      </c>
      <c r="D102" s="73">
        <v>4.2904028000000007E-3</v>
      </c>
      <c r="E102" s="67">
        <f t="shared" si="1"/>
        <v>60.428208450704233</v>
      </c>
    </row>
    <row r="103" spans="1:5" ht="23.4" customHeight="1">
      <c r="A103" s="66" t="s">
        <v>115</v>
      </c>
      <c r="B103" s="68">
        <v>0.81248999999999993</v>
      </c>
      <c r="C103" s="68">
        <v>0.81248999999999993</v>
      </c>
      <c r="D103" s="68">
        <v>0.69099101669999996</v>
      </c>
      <c r="E103" s="67">
        <f t="shared" si="1"/>
        <v>85.046094930399136</v>
      </c>
    </row>
    <row r="104" spans="1:5" ht="23.4" customHeight="1">
      <c r="A104" s="66" t="s">
        <v>66</v>
      </c>
      <c r="B104" s="68">
        <v>0.24542199999999997</v>
      </c>
      <c r="C104" s="68">
        <v>0.24542199999999997</v>
      </c>
      <c r="D104" s="68">
        <v>0.23526571100000002</v>
      </c>
      <c r="E104" s="67">
        <f t="shared" si="1"/>
        <v>95.861703922223768</v>
      </c>
    </row>
    <row r="105" spans="1:5" ht="23.4" customHeight="1">
      <c r="A105" s="66" t="s">
        <v>67</v>
      </c>
      <c r="B105" s="68">
        <v>0.56706800000000002</v>
      </c>
      <c r="C105" s="68">
        <v>0.56706800000000002</v>
      </c>
      <c r="D105" s="68">
        <v>0.45572530569999997</v>
      </c>
      <c r="E105" s="67">
        <f t="shared" si="1"/>
        <v>80.36519530285608</v>
      </c>
    </row>
    <row r="106" spans="1:5" ht="23.4" customHeight="1">
      <c r="A106" s="66" t="s">
        <v>116</v>
      </c>
      <c r="B106" s="68">
        <v>5.7332389999999993</v>
      </c>
      <c r="C106" s="68">
        <v>5.7332389999999993</v>
      </c>
      <c r="D106" s="68">
        <v>5.9018841759999994</v>
      </c>
      <c r="E106" s="67">
        <f t="shared" si="1"/>
        <v>102.94153402640288</v>
      </c>
    </row>
    <row r="107" spans="1:5" ht="23.4" customHeight="1">
      <c r="A107" s="66" t="s">
        <v>66</v>
      </c>
      <c r="B107" s="68">
        <v>3.8213970000000002</v>
      </c>
      <c r="C107" s="68">
        <v>3.8213970000000002</v>
      </c>
      <c r="D107" s="68">
        <v>3.8261216592999996</v>
      </c>
      <c r="E107" s="67">
        <f t="shared" si="1"/>
        <v>100.12363696574837</v>
      </c>
    </row>
    <row r="108" spans="1:5" ht="23.4" customHeight="1">
      <c r="A108" s="66" t="s">
        <v>67</v>
      </c>
      <c r="B108" s="68">
        <v>0.192384</v>
      </c>
      <c r="C108" s="68">
        <v>0.192384</v>
      </c>
      <c r="D108" s="68">
        <v>0.2271817149</v>
      </c>
      <c r="E108" s="67">
        <f t="shared" si="1"/>
        <v>118.08763457460081</v>
      </c>
    </row>
    <row r="109" spans="1:5" ht="23.4" customHeight="1">
      <c r="A109" s="66" t="s">
        <v>117</v>
      </c>
      <c r="B109" s="68">
        <v>0.23582800000000001</v>
      </c>
      <c r="C109" s="68">
        <v>0.23582800000000001</v>
      </c>
      <c r="D109" s="68">
        <v>0.23142552600000005</v>
      </c>
      <c r="E109" s="67">
        <f t="shared" si="1"/>
        <v>98.133184354699196</v>
      </c>
    </row>
    <row r="110" spans="1:5" ht="23.4" customHeight="1">
      <c r="A110" s="66" t="s">
        <v>118</v>
      </c>
      <c r="B110" s="68">
        <v>0.1079</v>
      </c>
      <c r="C110" s="68">
        <v>0.1079</v>
      </c>
      <c r="D110" s="68">
        <v>0.1038208265</v>
      </c>
      <c r="E110" s="67">
        <f t="shared" si="1"/>
        <v>96.21948702502317</v>
      </c>
    </row>
    <row r="111" spans="1:5" ht="23.4" customHeight="1">
      <c r="A111" s="66" t="s">
        <v>88</v>
      </c>
      <c r="B111" s="68">
        <v>4.7606999999999997E-2</v>
      </c>
      <c r="C111" s="68">
        <v>4.7606999999999997E-2</v>
      </c>
      <c r="D111" s="68">
        <v>0.11671199999999998</v>
      </c>
      <c r="E111" s="71" t="s">
        <v>436</v>
      </c>
    </row>
    <row r="112" spans="1:5" ht="23.4" customHeight="1">
      <c r="A112" s="66" t="s">
        <v>119</v>
      </c>
      <c r="B112" s="68">
        <v>0.1595</v>
      </c>
      <c r="C112" s="68">
        <v>0.1595</v>
      </c>
      <c r="D112" s="68">
        <v>0.15463203</v>
      </c>
      <c r="E112" s="67">
        <f t="shared" si="1"/>
        <v>96.947981191222581</v>
      </c>
    </row>
    <row r="113" spans="1:5" ht="23.4" customHeight="1">
      <c r="A113" s="66" t="s">
        <v>120</v>
      </c>
      <c r="B113" s="74">
        <v>1.4419999999999999E-2</v>
      </c>
      <c r="C113" s="74">
        <v>1.4419999999999999E-2</v>
      </c>
      <c r="D113" s="74">
        <v>1.37203181E-2</v>
      </c>
      <c r="E113" s="67">
        <f t="shared" si="1"/>
        <v>95.147837031900153</v>
      </c>
    </row>
    <row r="114" spans="1:5" ht="23.4" customHeight="1">
      <c r="A114" s="66" t="s">
        <v>121</v>
      </c>
      <c r="B114" s="73">
        <v>4.2000000000000003E-2</v>
      </c>
      <c r="C114" s="73">
        <v>4.2000000000000003E-2</v>
      </c>
      <c r="D114" s="73">
        <v>3.5000000000000003E-2</v>
      </c>
      <c r="E114" s="67">
        <f t="shared" si="1"/>
        <v>83.333333333333343</v>
      </c>
    </row>
    <row r="115" spans="1:5" ht="23.4" customHeight="1">
      <c r="A115" s="66" t="s">
        <v>122</v>
      </c>
      <c r="B115" s="73">
        <v>1.3899999999999999E-2</v>
      </c>
      <c r="C115" s="73">
        <v>1.3899999999999999E-2</v>
      </c>
      <c r="D115" s="73">
        <v>8.7457500000000001E-3</v>
      </c>
      <c r="E115" s="67">
        <f t="shared" si="1"/>
        <v>62.91906474820145</v>
      </c>
    </row>
    <row r="116" spans="1:5" ht="23.4" customHeight="1">
      <c r="A116" s="66" t="s">
        <v>123</v>
      </c>
      <c r="B116" s="68">
        <v>0.14583699999999999</v>
      </c>
      <c r="C116" s="68">
        <v>0.14583699999999999</v>
      </c>
      <c r="D116" s="68">
        <v>0.1334370127</v>
      </c>
      <c r="E116" s="67">
        <f t="shared" si="1"/>
        <v>91.497365346242717</v>
      </c>
    </row>
    <row r="117" spans="1:5" ht="23.4" customHeight="1">
      <c r="A117" s="66" t="s">
        <v>124</v>
      </c>
      <c r="B117" s="68">
        <v>0.21895599999999998</v>
      </c>
      <c r="C117" s="68">
        <v>0.21895599999999998</v>
      </c>
      <c r="D117" s="68">
        <v>0.21288630420000004</v>
      </c>
      <c r="E117" s="67">
        <f t="shared" si="1"/>
        <v>97.227892453278315</v>
      </c>
    </row>
    <row r="118" spans="1:5" ht="23.4" customHeight="1">
      <c r="A118" s="66" t="s">
        <v>74</v>
      </c>
      <c r="B118" s="68">
        <v>0.51574200000000003</v>
      </c>
      <c r="C118" s="68">
        <v>0.51574200000000003</v>
      </c>
      <c r="D118" s="68">
        <v>0.65112212829999994</v>
      </c>
      <c r="E118" s="67">
        <f t="shared" si="1"/>
        <v>126.24958376475057</v>
      </c>
    </row>
    <row r="119" spans="1:5" ht="23.4" customHeight="1">
      <c r="A119" s="66" t="s">
        <v>125</v>
      </c>
      <c r="B119" s="68">
        <v>0.21776799999999999</v>
      </c>
      <c r="C119" s="68">
        <v>0.21776799999999999</v>
      </c>
      <c r="D119" s="68">
        <v>0.18707890600000002</v>
      </c>
      <c r="E119" s="67">
        <f t="shared" si="1"/>
        <v>85.907436354285309</v>
      </c>
    </row>
    <row r="120" spans="1:5" ht="23.4" customHeight="1">
      <c r="A120" s="66" t="s">
        <v>126</v>
      </c>
      <c r="B120" s="68">
        <v>0.32</v>
      </c>
      <c r="C120" s="68">
        <v>0.32</v>
      </c>
      <c r="D120" s="68">
        <v>1.8909849999999999E-2</v>
      </c>
      <c r="E120" s="67">
        <f t="shared" si="1"/>
        <v>5.909328125</v>
      </c>
    </row>
    <row r="121" spans="1:5" ht="23.4" customHeight="1">
      <c r="A121" s="66" t="s">
        <v>127</v>
      </c>
      <c r="B121" s="68">
        <v>0.32</v>
      </c>
      <c r="C121" s="68">
        <v>0.32</v>
      </c>
      <c r="D121" s="68">
        <v>1.8909849999999999E-2</v>
      </c>
      <c r="E121" s="67">
        <f t="shared" si="1"/>
        <v>5.909328125</v>
      </c>
    </row>
    <row r="122" spans="1:5" ht="23.4" customHeight="1">
      <c r="A122" s="66" t="s">
        <v>30</v>
      </c>
      <c r="B122" s="68">
        <v>0.46128700000000006</v>
      </c>
      <c r="C122" s="68">
        <v>0.46128700000000006</v>
      </c>
      <c r="D122" s="68">
        <v>0.54210862539999993</v>
      </c>
      <c r="E122" s="67">
        <f t="shared" si="1"/>
        <v>117.52089813933621</v>
      </c>
    </row>
    <row r="123" spans="1:5" ht="23.4" customHeight="1">
      <c r="A123" s="66" t="s">
        <v>128</v>
      </c>
      <c r="B123" s="68">
        <v>0.46128700000000006</v>
      </c>
      <c r="C123" s="68">
        <v>0.46128700000000006</v>
      </c>
      <c r="D123" s="68">
        <v>0.54210862539999993</v>
      </c>
      <c r="E123" s="67">
        <f t="shared" si="1"/>
        <v>117.52089813933621</v>
      </c>
    </row>
    <row r="124" spans="1:5" ht="23.4" customHeight="1">
      <c r="A124" s="66" t="s">
        <v>129</v>
      </c>
      <c r="B124" s="68">
        <v>0.1135</v>
      </c>
      <c r="C124" s="68">
        <v>0.1135</v>
      </c>
      <c r="D124" s="68">
        <v>0.1135</v>
      </c>
      <c r="E124" s="67">
        <f t="shared" si="1"/>
        <v>100</v>
      </c>
    </row>
    <row r="125" spans="1:5" ht="23.4" customHeight="1">
      <c r="A125" s="66" t="s">
        <v>130</v>
      </c>
      <c r="B125" s="73">
        <v>3.0000000000000001E-3</v>
      </c>
      <c r="C125" s="73">
        <v>3.0000000000000001E-3</v>
      </c>
      <c r="D125" s="73">
        <v>1.465E-2</v>
      </c>
      <c r="E125" s="71" t="s">
        <v>437</v>
      </c>
    </row>
    <row r="126" spans="1:5" ht="23.4" customHeight="1">
      <c r="A126" s="66" t="s">
        <v>131</v>
      </c>
      <c r="B126" s="68">
        <v>0.18602199999999999</v>
      </c>
      <c r="C126" s="68">
        <v>0.18602199999999999</v>
      </c>
      <c r="D126" s="68">
        <v>0.24088321539999996</v>
      </c>
      <c r="E126" s="67">
        <f t="shared" si="1"/>
        <v>129.4917888206771</v>
      </c>
    </row>
    <row r="127" spans="1:5" ht="23.4" customHeight="1">
      <c r="A127" s="66" t="s">
        <v>132</v>
      </c>
      <c r="B127" s="68">
        <v>0.15496500000000002</v>
      </c>
      <c r="C127" s="68">
        <v>0.15496500000000002</v>
      </c>
      <c r="D127" s="68">
        <v>0.16927541000000002</v>
      </c>
      <c r="E127" s="67">
        <f t="shared" si="1"/>
        <v>109.23460781466783</v>
      </c>
    </row>
    <row r="128" spans="1:5" ht="23.4" customHeight="1">
      <c r="A128" s="66" t="s">
        <v>133</v>
      </c>
      <c r="B128" s="73">
        <v>3.8E-3</v>
      </c>
      <c r="C128" s="73">
        <v>3.8E-3</v>
      </c>
      <c r="D128" s="73">
        <v>3.8E-3</v>
      </c>
      <c r="E128" s="67">
        <f t="shared" si="1"/>
        <v>100</v>
      </c>
    </row>
    <row r="129" spans="1:5" ht="23.4" customHeight="1">
      <c r="A129" s="66" t="s">
        <v>31</v>
      </c>
      <c r="B129" s="68">
        <v>51.438969999999998</v>
      </c>
      <c r="C129" s="68">
        <v>51.438969999999998</v>
      </c>
      <c r="D129" s="68">
        <v>47.9847456874</v>
      </c>
      <c r="E129" s="67">
        <f t="shared" si="1"/>
        <v>93.284810499510399</v>
      </c>
    </row>
    <row r="130" spans="1:5" ht="23.4" customHeight="1">
      <c r="A130" s="66" t="s">
        <v>134</v>
      </c>
      <c r="B130" s="68">
        <v>43.856715000000001</v>
      </c>
      <c r="C130" s="68">
        <v>43.856715000000001</v>
      </c>
      <c r="D130" s="68">
        <v>41.082061017100003</v>
      </c>
      <c r="E130" s="67">
        <f t="shared" si="1"/>
        <v>93.673365679805258</v>
      </c>
    </row>
    <row r="131" spans="1:5" ht="23.4" customHeight="1">
      <c r="A131" s="66" t="s">
        <v>66</v>
      </c>
      <c r="B131" s="68">
        <v>33.829352</v>
      </c>
      <c r="C131" s="68">
        <v>33.829352</v>
      </c>
      <c r="D131" s="68">
        <v>33.800291238200003</v>
      </c>
      <c r="E131" s="67">
        <f t="shared" si="1"/>
        <v>99.914096014017659</v>
      </c>
    </row>
    <row r="132" spans="1:5" ht="23.4" customHeight="1">
      <c r="A132" s="66" t="s">
        <v>67</v>
      </c>
      <c r="B132" s="68">
        <v>2.7177639999999998</v>
      </c>
      <c r="C132" s="68">
        <v>2.7177639999999998</v>
      </c>
      <c r="D132" s="68">
        <v>2.1987670838</v>
      </c>
      <c r="E132" s="67">
        <f t="shared" si="1"/>
        <v>80.903532602536501</v>
      </c>
    </row>
    <row r="133" spans="1:5" ht="23.4" customHeight="1">
      <c r="A133" s="66" t="s">
        <v>88</v>
      </c>
      <c r="B133" s="68">
        <v>2.2553160000000001</v>
      </c>
      <c r="C133" s="68">
        <v>2.2553160000000001</v>
      </c>
      <c r="D133" s="68">
        <v>1.6297605693000001</v>
      </c>
      <c r="E133" s="67">
        <f t="shared" si="1"/>
        <v>72.263069534380108</v>
      </c>
    </row>
    <row r="134" spans="1:5" ht="23.4" customHeight="1">
      <c r="A134" s="66" t="s">
        <v>135</v>
      </c>
      <c r="B134" s="68">
        <v>4.5542629999999997</v>
      </c>
      <c r="C134" s="68">
        <v>4.5542629999999997</v>
      </c>
      <c r="D134" s="68">
        <v>2.9330320883999996</v>
      </c>
      <c r="E134" s="67">
        <f t="shared" ref="E134:E195" si="2">D134/C134*100</f>
        <v>64.401904070977011</v>
      </c>
    </row>
    <row r="135" spans="1:5" ht="23.4" customHeight="1">
      <c r="A135" s="66" t="s">
        <v>136</v>
      </c>
      <c r="B135" s="68">
        <v>0.50002000000000002</v>
      </c>
      <c r="C135" s="68">
        <v>0.50002000000000002</v>
      </c>
      <c r="D135" s="68">
        <v>0.52021003740000005</v>
      </c>
      <c r="E135" s="67">
        <f t="shared" si="2"/>
        <v>104.03784596616137</v>
      </c>
    </row>
    <row r="136" spans="1:5" ht="23.4" customHeight="1">
      <c r="A136" s="66" t="s">
        <v>137</v>
      </c>
      <c r="B136" s="68">
        <v>0.88581399999999999</v>
      </c>
      <c r="C136" s="68">
        <v>0.88581399999999999</v>
      </c>
      <c r="D136" s="68">
        <v>1.0368204700000001</v>
      </c>
      <c r="E136" s="67">
        <f t="shared" si="2"/>
        <v>117.04719839605156</v>
      </c>
    </row>
    <row r="137" spans="1:5" ht="23.4" customHeight="1">
      <c r="A137" s="66" t="s">
        <v>66</v>
      </c>
      <c r="B137" s="68">
        <v>0.78301399999999999</v>
      </c>
      <c r="C137" s="68">
        <v>0.78301399999999999</v>
      </c>
      <c r="D137" s="68">
        <v>0.93502046999999999</v>
      </c>
      <c r="E137" s="67">
        <f t="shared" si="2"/>
        <v>119.41299516994587</v>
      </c>
    </row>
    <row r="138" spans="1:5" ht="23.4" customHeight="1">
      <c r="A138" s="66" t="s">
        <v>67</v>
      </c>
      <c r="B138" s="73">
        <v>0.1028</v>
      </c>
      <c r="C138" s="73">
        <v>0.1028</v>
      </c>
      <c r="D138" s="73">
        <v>0.1018</v>
      </c>
      <c r="E138" s="67">
        <f t="shared" si="2"/>
        <v>99.027237354085599</v>
      </c>
    </row>
    <row r="139" spans="1:5" ht="23.4" customHeight="1">
      <c r="A139" s="66" t="s">
        <v>138</v>
      </c>
      <c r="B139" s="68">
        <v>1.7828219999999997</v>
      </c>
      <c r="C139" s="68">
        <v>1.7828219999999997</v>
      </c>
      <c r="D139" s="68">
        <v>1.6574318156000001</v>
      </c>
      <c r="E139" s="67">
        <f t="shared" si="2"/>
        <v>92.96675807231459</v>
      </c>
    </row>
    <row r="140" spans="1:5" ht="23.4" customHeight="1">
      <c r="A140" s="66" t="s">
        <v>66</v>
      </c>
      <c r="B140" s="68">
        <v>0.84536100000000003</v>
      </c>
      <c r="C140" s="68">
        <v>0.84536100000000003</v>
      </c>
      <c r="D140" s="68">
        <v>0.91230651200000012</v>
      </c>
      <c r="E140" s="67">
        <f t="shared" si="2"/>
        <v>107.91916258261264</v>
      </c>
    </row>
    <row r="141" spans="1:5" ht="23.4" customHeight="1">
      <c r="A141" s="66" t="s">
        <v>67</v>
      </c>
      <c r="B141" s="74">
        <v>1.0461E-2</v>
      </c>
      <c r="C141" s="74">
        <v>1.0461E-2</v>
      </c>
      <c r="D141" s="74">
        <v>9.5022000000000006E-3</v>
      </c>
      <c r="E141" s="67">
        <f t="shared" si="2"/>
        <v>90.83452824777747</v>
      </c>
    </row>
    <row r="142" spans="1:5" ht="23.4" customHeight="1">
      <c r="A142" s="66" t="s">
        <v>139</v>
      </c>
      <c r="B142" s="68">
        <v>0.655026</v>
      </c>
      <c r="C142" s="68">
        <v>0.655026</v>
      </c>
      <c r="D142" s="68">
        <v>0.48102512079999998</v>
      </c>
      <c r="E142" s="67">
        <f t="shared" si="2"/>
        <v>73.436034722285825</v>
      </c>
    </row>
    <row r="143" spans="1:5" ht="23.4" customHeight="1">
      <c r="A143" s="66" t="s">
        <v>140</v>
      </c>
      <c r="B143" s="68">
        <v>3.1780000000000003E-2</v>
      </c>
      <c r="C143" s="68">
        <v>3.1780000000000003E-2</v>
      </c>
      <c r="D143" s="68">
        <v>2.314768E-2</v>
      </c>
      <c r="E143" s="67">
        <f t="shared" si="2"/>
        <v>72.837256135934553</v>
      </c>
    </row>
    <row r="144" spans="1:5" ht="23.4" customHeight="1">
      <c r="A144" s="66" t="s">
        <v>141</v>
      </c>
      <c r="B144" s="74">
        <v>2.48E-3</v>
      </c>
      <c r="C144" s="74">
        <v>2.48E-3</v>
      </c>
      <c r="D144" s="74">
        <v>1.97431E-3</v>
      </c>
      <c r="E144" s="67">
        <f t="shared" si="2"/>
        <v>79.609274193548387</v>
      </c>
    </row>
    <row r="145" spans="1:5" ht="23.4" customHeight="1">
      <c r="A145" s="66" t="s">
        <v>142</v>
      </c>
      <c r="B145" s="68">
        <v>0.13621800000000001</v>
      </c>
      <c r="C145" s="68">
        <v>0.13621800000000001</v>
      </c>
      <c r="D145" s="68">
        <v>8.07955754E-2</v>
      </c>
      <c r="E145" s="67">
        <f t="shared" si="2"/>
        <v>59.313435375647863</v>
      </c>
    </row>
    <row r="146" spans="1:5" ht="23.4" customHeight="1">
      <c r="A146" s="66" t="s">
        <v>143</v>
      </c>
      <c r="B146" s="68">
        <v>0.101496</v>
      </c>
      <c r="C146" s="68">
        <v>0.101496</v>
      </c>
      <c r="D146" s="68">
        <v>0.14868041740000001</v>
      </c>
      <c r="E146" s="67">
        <f t="shared" si="2"/>
        <v>146.48894281548041</v>
      </c>
    </row>
    <row r="147" spans="1:5" ht="23.4" customHeight="1">
      <c r="A147" s="66" t="s">
        <v>144</v>
      </c>
      <c r="B147" s="68">
        <v>4.9136190000000006</v>
      </c>
      <c r="C147" s="68">
        <v>4.9136190000000006</v>
      </c>
      <c r="D147" s="68">
        <v>4.2084323847</v>
      </c>
      <c r="E147" s="67">
        <f t="shared" si="2"/>
        <v>85.64832529139926</v>
      </c>
    </row>
    <row r="148" spans="1:5" ht="23.4" customHeight="1">
      <c r="A148" s="66" t="s">
        <v>145</v>
      </c>
      <c r="B148" s="68">
        <v>4.9136190000000006</v>
      </c>
      <c r="C148" s="68">
        <v>4.9136190000000006</v>
      </c>
      <c r="D148" s="68">
        <v>4.2084323847</v>
      </c>
      <c r="E148" s="67">
        <f t="shared" si="2"/>
        <v>85.64832529139926</v>
      </c>
    </row>
    <row r="149" spans="1:5" ht="23.4" customHeight="1">
      <c r="A149" s="66" t="s">
        <v>32</v>
      </c>
      <c r="B149" s="68">
        <v>181.26071899999999</v>
      </c>
      <c r="C149" s="68">
        <v>190.06841249999999</v>
      </c>
      <c r="D149" s="68">
        <v>193.1776449459</v>
      </c>
      <c r="E149" s="67">
        <f t="shared" si="2"/>
        <v>101.63584911611761</v>
      </c>
    </row>
    <row r="150" spans="1:5" ht="23.4" customHeight="1">
      <c r="A150" s="66" t="s">
        <v>146</v>
      </c>
      <c r="B150" s="68">
        <v>3.0610240000000002</v>
      </c>
      <c r="C150" s="68">
        <v>3.2182849999999998</v>
      </c>
      <c r="D150" s="68">
        <v>6.2554141605</v>
      </c>
      <c r="E150" s="67">
        <f t="shared" si="2"/>
        <v>194.37104422075734</v>
      </c>
    </row>
    <row r="151" spans="1:5" ht="23.4" customHeight="1">
      <c r="A151" s="66" t="s">
        <v>66</v>
      </c>
      <c r="B151" s="68">
        <v>0.25929999999999997</v>
      </c>
      <c r="C151" s="68">
        <v>0.25929999999999997</v>
      </c>
      <c r="D151" s="68">
        <v>0.2810024673</v>
      </c>
      <c r="E151" s="67">
        <f t="shared" si="2"/>
        <v>108.36963644427307</v>
      </c>
    </row>
    <row r="152" spans="1:5" ht="23.4" customHeight="1">
      <c r="A152" s="66" t="s">
        <v>67</v>
      </c>
      <c r="B152" s="68">
        <v>4.7600000000000003E-2</v>
      </c>
      <c r="C152" s="68">
        <v>4.7600000000000003E-2</v>
      </c>
      <c r="D152" s="68">
        <v>3.2538654E-2</v>
      </c>
      <c r="E152" s="67">
        <f t="shared" si="2"/>
        <v>68.358516806722676</v>
      </c>
    </row>
    <row r="153" spans="1:5" ht="23.4" customHeight="1">
      <c r="A153" s="66" t="s">
        <v>147</v>
      </c>
      <c r="B153" s="68">
        <v>2.754124</v>
      </c>
      <c r="C153" s="68">
        <v>2.9113849999999997</v>
      </c>
      <c r="D153" s="68">
        <v>5.9418730391999999</v>
      </c>
      <c r="E153" s="71" t="s">
        <v>438</v>
      </c>
    </row>
    <row r="154" spans="1:5" ht="23.4" customHeight="1">
      <c r="A154" s="66" t="s">
        <v>148</v>
      </c>
      <c r="B154" s="68">
        <v>126.77946999999999</v>
      </c>
      <c r="C154" s="68">
        <v>135.3983025</v>
      </c>
      <c r="D154" s="68">
        <v>146.8847389318</v>
      </c>
      <c r="E154" s="67">
        <f t="shared" si="2"/>
        <v>108.4834419780115</v>
      </c>
    </row>
    <row r="155" spans="1:5" ht="23.4" customHeight="1">
      <c r="A155" s="66" t="s">
        <v>149</v>
      </c>
      <c r="B155" s="68">
        <v>28.88092</v>
      </c>
      <c r="C155" s="68">
        <v>30.359020000000001</v>
      </c>
      <c r="D155" s="68">
        <v>33.412165875300005</v>
      </c>
      <c r="E155" s="67">
        <f t="shared" si="2"/>
        <v>110.0567998416945</v>
      </c>
    </row>
    <row r="156" spans="1:5" ht="23.4" customHeight="1">
      <c r="A156" s="66" t="s">
        <v>150</v>
      </c>
      <c r="B156" s="68">
        <v>39.959827000000004</v>
      </c>
      <c r="C156" s="68">
        <v>43.119731999999999</v>
      </c>
      <c r="D156" s="68">
        <v>45.752593768800004</v>
      </c>
      <c r="E156" s="67">
        <f t="shared" si="2"/>
        <v>106.10593258974801</v>
      </c>
    </row>
    <row r="157" spans="1:5" ht="23.4" customHeight="1">
      <c r="A157" s="66" t="s">
        <v>151</v>
      </c>
      <c r="B157" s="68">
        <v>33.545497999999995</v>
      </c>
      <c r="C157" s="68">
        <v>36.767249</v>
      </c>
      <c r="D157" s="68">
        <v>41.846592892099999</v>
      </c>
      <c r="E157" s="67">
        <f t="shared" si="2"/>
        <v>113.81485977397983</v>
      </c>
    </row>
    <row r="158" spans="1:5" ht="23.4" customHeight="1">
      <c r="A158" s="66" t="s">
        <v>152</v>
      </c>
      <c r="B158" s="68">
        <v>11.379714</v>
      </c>
      <c r="C158" s="68">
        <v>12.138790500000001</v>
      </c>
      <c r="D158" s="68">
        <v>12.7989323956</v>
      </c>
      <c r="E158" s="67">
        <f t="shared" si="2"/>
        <v>105.43828395094221</v>
      </c>
    </row>
    <row r="159" spans="1:5" ht="23.4" customHeight="1">
      <c r="A159" s="66" t="s">
        <v>153</v>
      </c>
      <c r="B159" s="68">
        <v>13.013510999999999</v>
      </c>
      <c r="C159" s="68">
        <v>13.013510999999999</v>
      </c>
      <c r="D159" s="68">
        <v>13.074453999999999</v>
      </c>
      <c r="E159" s="67">
        <f t="shared" si="2"/>
        <v>100.46830559408602</v>
      </c>
    </row>
    <row r="160" spans="1:5" ht="23.4" customHeight="1">
      <c r="A160" s="66" t="s">
        <v>154</v>
      </c>
      <c r="B160" s="68">
        <v>3.7260080000000002</v>
      </c>
      <c r="C160" s="68">
        <v>3.7443080000000002</v>
      </c>
      <c r="D160" s="68">
        <v>4.1249998365999998</v>
      </c>
      <c r="E160" s="67">
        <f t="shared" si="2"/>
        <v>110.16721478574945</v>
      </c>
    </row>
    <row r="161" spans="1:5" ht="23.4" customHeight="1">
      <c r="A161" s="66" t="s">
        <v>155</v>
      </c>
      <c r="B161" s="68">
        <v>3.7260080000000002</v>
      </c>
      <c r="C161" s="68">
        <v>3.7443080000000002</v>
      </c>
      <c r="D161" s="68">
        <v>4.1249998365999998</v>
      </c>
      <c r="E161" s="67">
        <f t="shared" si="2"/>
        <v>110.16721478574945</v>
      </c>
    </row>
    <row r="162" spans="1:5" ht="23.4" customHeight="1">
      <c r="A162" s="66" t="s">
        <v>156</v>
      </c>
      <c r="B162" s="68">
        <v>0.37766500000000003</v>
      </c>
      <c r="C162" s="68">
        <v>0.38566499999999998</v>
      </c>
      <c r="D162" s="68">
        <v>0.43944434439999996</v>
      </c>
      <c r="E162" s="67">
        <f t="shared" si="2"/>
        <v>113.9445747993725</v>
      </c>
    </row>
    <row r="163" spans="1:5" ht="23.4" customHeight="1">
      <c r="A163" s="66" t="s">
        <v>157</v>
      </c>
      <c r="B163" s="68">
        <v>0.37766500000000003</v>
      </c>
      <c r="C163" s="68">
        <v>0.38566499999999998</v>
      </c>
      <c r="D163" s="68">
        <v>0.43944434439999996</v>
      </c>
      <c r="E163" s="67">
        <f t="shared" si="2"/>
        <v>113.9445747993725</v>
      </c>
    </row>
    <row r="164" spans="1:5" ht="23.4" customHeight="1">
      <c r="A164" s="66" t="s">
        <v>158</v>
      </c>
      <c r="B164" s="68">
        <v>0.28405399999999997</v>
      </c>
      <c r="C164" s="68">
        <v>0.28405399999999997</v>
      </c>
      <c r="D164" s="68">
        <v>0.33136353540000002</v>
      </c>
      <c r="E164" s="67">
        <f t="shared" si="2"/>
        <v>116.65512029402862</v>
      </c>
    </row>
    <row r="165" spans="1:5" ht="23.4" customHeight="1">
      <c r="A165" s="66" t="s">
        <v>159</v>
      </c>
      <c r="B165" s="68">
        <v>0.28405399999999997</v>
      </c>
      <c r="C165" s="68">
        <v>0.28405399999999997</v>
      </c>
      <c r="D165" s="68">
        <v>0.33136353540000002</v>
      </c>
      <c r="E165" s="67">
        <f t="shared" si="2"/>
        <v>116.65512029402862</v>
      </c>
    </row>
    <row r="166" spans="1:5" ht="23.4" customHeight="1">
      <c r="A166" s="66" t="s">
        <v>160</v>
      </c>
      <c r="B166" s="68">
        <v>1.200442</v>
      </c>
      <c r="C166" s="68">
        <v>1.2057420000000001</v>
      </c>
      <c r="D166" s="68">
        <v>1.5033488767999998</v>
      </c>
      <c r="E166" s="67">
        <f t="shared" si="2"/>
        <v>124.68246745987118</v>
      </c>
    </row>
    <row r="167" spans="1:5" ht="23.4" customHeight="1">
      <c r="A167" s="66" t="s">
        <v>161</v>
      </c>
      <c r="B167" s="68">
        <v>0.88320900000000002</v>
      </c>
      <c r="C167" s="68">
        <v>0.88850899999999999</v>
      </c>
      <c r="D167" s="68">
        <v>1.1281390362999999</v>
      </c>
      <c r="E167" s="67">
        <f t="shared" si="2"/>
        <v>126.96990534704769</v>
      </c>
    </row>
    <row r="168" spans="1:5" ht="23.4" customHeight="1">
      <c r="A168" s="66" t="s">
        <v>162</v>
      </c>
      <c r="B168" s="68">
        <v>0.31723299999999999</v>
      </c>
      <c r="C168" s="68">
        <v>0.31723299999999999</v>
      </c>
      <c r="D168" s="68">
        <v>0.37520984049999995</v>
      </c>
      <c r="E168" s="67">
        <f t="shared" si="2"/>
        <v>118.27579113774418</v>
      </c>
    </row>
    <row r="169" spans="1:5" ht="23.4" customHeight="1">
      <c r="A169" s="66" t="s">
        <v>163</v>
      </c>
      <c r="B169" s="68">
        <v>1.3153669999999997</v>
      </c>
      <c r="C169" s="68">
        <v>1.3153669999999997</v>
      </c>
      <c r="D169" s="68">
        <v>1.4261996189999999</v>
      </c>
      <c r="E169" s="67">
        <f t="shared" si="2"/>
        <v>108.42598445909013</v>
      </c>
    </row>
    <row r="170" spans="1:5" ht="23.4" customHeight="1">
      <c r="A170" s="66" t="s">
        <v>164</v>
      </c>
      <c r="B170" s="68">
        <v>0.60431999999999997</v>
      </c>
      <c r="C170" s="68">
        <v>0.60431999999999997</v>
      </c>
      <c r="D170" s="68">
        <v>0.77441884819999995</v>
      </c>
      <c r="E170" s="67">
        <f t="shared" si="2"/>
        <v>128.14714856367488</v>
      </c>
    </row>
    <row r="171" spans="1:5" ht="23.4" customHeight="1">
      <c r="A171" s="66" t="s">
        <v>165</v>
      </c>
      <c r="B171" s="68">
        <v>0.31899899999999998</v>
      </c>
      <c r="C171" s="68">
        <v>0.31899899999999998</v>
      </c>
      <c r="D171" s="68">
        <v>0.33081374949999998</v>
      </c>
      <c r="E171" s="67">
        <f t="shared" si="2"/>
        <v>103.70369483916878</v>
      </c>
    </row>
    <row r="172" spans="1:5" ht="23.4" customHeight="1">
      <c r="A172" s="66" t="s">
        <v>166</v>
      </c>
      <c r="B172" s="68">
        <v>0.39204800000000001</v>
      </c>
      <c r="C172" s="68">
        <v>0.39204800000000001</v>
      </c>
      <c r="D172" s="68">
        <v>0.32096702129999999</v>
      </c>
      <c r="E172" s="67">
        <f t="shared" si="2"/>
        <v>81.869317353997459</v>
      </c>
    </row>
    <row r="173" spans="1:5" ht="23.4" customHeight="1">
      <c r="A173" s="66" t="s">
        <v>167</v>
      </c>
      <c r="B173" s="68">
        <v>28.991199999999999</v>
      </c>
      <c r="C173" s="68">
        <v>28.991199999999999</v>
      </c>
      <c r="D173" s="68">
        <v>31.4716900134</v>
      </c>
      <c r="E173" s="67">
        <f t="shared" si="2"/>
        <v>108.55601014583736</v>
      </c>
    </row>
    <row r="174" spans="1:5" ht="40.200000000000003" customHeight="1">
      <c r="A174" s="66" t="s">
        <v>168</v>
      </c>
      <c r="B174" s="68">
        <v>28.991199999999999</v>
      </c>
      <c r="C174" s="68">
        <v>28.991199999999999</v>
      </c>
      <c r="D174" s="68">
        <v>31.4716900134</v>
      </c>
      <c r="E174" s="67">
        <f t="shared" si="2"/>
        <v>108.55601014583736</v>
      </c>
    </row>
    <row r="175" spans="1:5" ht="23.4" customHeight="1">
      <c r="A175" s="66" t="s">
        <v>169</v>
      </c>
      <c r="B175" s="68">
        <v>15.525489000000002</v>
      </c>
      <c r="C175" s="68">
        <v>15.525489000000002</v>
      </c>
      <c r="D175" s="68">
        <v>0.74044562799999991</v>
      </c>
      <c r="E175" s="67">
        <f t="shared" si="2"/>
        <v>4.7692258066718525</v>
      </c>
    </row>
    <row r="176" spans="1:5" ht="23.4" customHeight="1">
      <c r="A176" s="66" t="s">
        <v>170</v>
      </c>
      <c r="B176" s="68">
        <v>15.525489000000002</v>
      </c>
      <c r="C176" s="68">
        <v>15.525489000000002</v>
      </c>
      <c r="D176" s="68">
        <v>0.74044562799999991</v>
      </c>
      <c r="E176" s="67">
        <f t="shared" si="2"/>
        <v>4.7692258066718525</v>
      </c>
    </row>
    <row r="177" spans="1:5" ht="23.4" customHeight="1">
      <c r="A177" s="66" t="s">
        <v>33</v>
      </c>
      <c r="B177" s="68">
        <v>58.145998999999996</v>
      </c>
      <c r="C177" s="68">
        <v>59.745998999999998</v>
      </c>
      <c r="D177" s="68">
        <v>58.279500940499993</v>
      </c>
      <c r="E177" s="67">
        <f t="shared" si="2"/>
        <v>97.54544557954415</v>
      </c>
    </row>
    <row r="178" spans="1:5" ht="23.4" customHeight="1">
      <c r="A178" s="66" t="s">
        <v>171</v>
      </c>
      <c r="B178" s="68">
        <v>0.58507299999999995</v>
      </c>
      <c r="C178" s="68">
        <v>0.58507299999999995</v>
      </c>
      <c r="D178" s="68">
        <v>0.60626048430000001</v>
      </c>
      <c r="E178" s="67">
        <f t="shared" si="2"/>
        <v>103.62134029428806</v>
      </c>
    </row>
    <row r="179" spans="1:5" ht="23.4" customHeight="1">
      <c r="A179" s="66" t="s">
        <v>66</v>
      </c>
      <c r="B179" s="68">
        <v>0.27029399999999998</v>
      </c>
      <c r="C179" s="68">
        <v>0.27029399999999998</v>
      </c>
      <c r="D179" s="68">
        <v>0.29427945779999998</v>
      </c>
      <c r="E179" s="67">
        <f t="shared" si="2"/>
        <v>108.87384026282491</v>
      </c>
    </row>
    <row r="180" spans="1:5" ht="23.4" customHeight="1">
      <c r="A180" s="66" t="s">
        <v>67</v>
      </c>
      <c r="B180" s="68">
        <v>0.20913800000000002</v>
      </c>
      <c r="C180" s="68">
        <v>0.20913800000000002</v>
      </c>
      <c r="D180" s="68">
        <v>0.19674047559999999</v>
      </c>
      <c r="E180" s="67">
        <f t="shared" si="2"/>
        <v>94.07208426971664</v>
      </c>
    </row>
    <row r="181" spans="1:5" ht="40.799999999999997" customHeight="1">
      <c r="A181" s="66" t="s">
        <v>172</v>
      </c>
      <c r="B181" s="68">
        <v>0.10564100000000001</v>
      </c>
      <c r="C181" s="68">
        <v>0.10564100000000001</v>
      </c>
      <c r="D181" s="68">
        <v>0.11524055089999999</v>
      </c>
      <c r="E181" s="67">
        <f t="shared" si="2"/>
        <v>109.08695572741642</v>
      </c>
    </row>
    <row r="182" spans="1:5" ht="23.4" customHeight="1">
      <c r="A182" s="66" t="s">
        <v>173</v>
      </c>
      <c r="B182" s="68">
        <v>0.520926</v>
      </c>
      <c r="C182" s="68">
        <v>0.520926</v>
      </c>
      <c r="D182" s="68">
        <v>0.4337324562</v>
      </c>
      <c r="E182" s="67">
        <f t="shared" si="2"/>
        <v>83.261817647804108</v>
      </c>
    </row>
    <row r="183" spans="1:5" ht="23.4" customHeight="1">
      <c r="A183" s="66" t="s">
        <v>174</v>
      </c>
      <c r="B183" s="68">
        <v>0.11626600000000001</v>
      </c>
      <c r="C183" s="68">
        <v>0.11626600000000001</v>
      </c>
      <c r="D183" s="68">
        <v>0.12831028720000001</v>
      </c>
      <c r="E183" s="67">
        <f t="shared" si="2"/>
        <v>110.3592513718542</v>
      </c>
    </row>
    <row r="184" spans="1:5" ht="23.4" customHeight="1">
      <c r="A184" s="66" t="s">
        <v>175</v>
      </c>
      <c r="B184" s="68">
        <v>0.37325999999999998</v>
      </c>
      <c r="C184" s="68">
        <v>0.37325999999999998</v>
      </c>
      <c r="D184" s="68">
        <v>0.28662047199999996</v>
      </c>
      <c r="E184" s="67">
        <f t="shared" si="2"/>
        <v>76.788424154744675</v>
      </c>
    </row>
    <row r="185" spans="1:5" ht="23.4" customHeight="1">
      <c r="A185" s="66" t="s">
        <v>176</v>
      </c>
      <c r="B185" s="68">
        <v>3.1399999999999997E-2</v>
      </c>
      <c r="C185" s="68">
        <v>3.1399999999999997E-2</v>
      </c>
      <c r="D185" s="68">
        <v>1.8801696999999999E-2</v>
      </c>
      <c r="E185" s="67">
        <f t="shared" si="2"/>
        <v>59.878015923566885</v>
      </c>
    </row>
    <row r="186" spans="1:5" ht="23.4" customHeight="1">
      <c r="A186" s="66" t="s">
        <v>177</v>
      </c>
      <c r="B186" s="68">
        <v>57.04</v>
      </c>
      <c r="C186" s="68">
        <v>58.64</v>
      </c>
      <c r="D186" s="68">
        <v>57.239507999999994</v>
      </c>
      <c r="E186" s="67">
        <f t="shared" si="2"/>
        <v>97.611712141882663</v>
      </c>
    </row>
    <row r="187" spans="1:5" ht="23.4" customHeight="1">
      <c r="A187" s="66" t="s">
        <v>178</v>
      </c>
      <c r="B187" s="68">
        <v>57.04</v>
      </c>
      <c r="C187" s="68">
        <v>58.64</v>
      </c>
      <c r="D187" s="68">
        <v>57.239507999999994</v>
      </c>
      <c r="E187" s="67">
        <f t="shared" si="2"/>
        <v>97.611712141882663</v>
      </c>
    </row>
    <row r="188" spans="1:5" ht="23.4" customHeight="1">
      <c r="A188" s="66" t="s">
        <v>34</v>
      </c>
      <c r="B188" s="68">
        <v>20.914617</v>
      </c>
      <c r="C188" s="68">
        <v>15.584616999999998</v>
      </c>
      <c r="D188" s="68">
        <v>14.479373990700001</v>
      </c>
      <c r="E188" s="67">
        <f t="shared" si="2"/>
        <v>92.908115680353276</v>
      </c>
    </row>
    <row r="189" spans="1:5" ht="23.4" customHeight="1">
      <c r="A189" s="66" t="s">
        <v>179</v>
      </c>
      <c r="B189" s="68">
        <v>3.6314229999999994</v>
      </c>
      <c r="C189" s="68">
        <v>3.6314229999999994</v>
      </c>
      <c r="D189" s="68">
        <v>3.9219031931999999</v>
      </c>
      <c r="E189" s="67">
        <f t="shared" si="2"/>
        <v>107.99907345412529</v>
      </c>
    </row>
    <row r="190" spans="1:5" ht="23.4" customHeight="1">
      <c r="A190" s="66" t="s">
        <v>180</v>
      </c>
      <c r="B190" s="68">
        <v>0.88856599999999997</v>
      </c>
      <c r="C190" s="68">
        <v>0.88856599999999997</v>
      </c>
      <c r="D190" s="68">
        <v>0.98174442419999997</v>
      </c>
      <c r="E190" s="67">
        <f t="shared" si="2"/>
        <v>110.48638190072543</v>
      </c>
    </row>
    <row r="191" spans="1:5" ht="23.4" customHeight="1">
      <c r="A191" s="66" t="s">
        <v>181</v>
      </c>
      <c r="B191" s="68">
        <v>1.349621</v>
      </c>
      <c r="C191" s="68">
        <v>1.349621</v>
      </c>
      <c r="D191" s="68">
        <v>1.5292504729</v>
      </c>
      <c r="E191" s="67">
        <f t="shared" si="2"/>
        <v>113.30962343502362</v>
      </c>
    </row>
    <row r="192" spans="1:5" ht="23.4" customHeight="1">
      <c r="A192" s="66" t="s">
        <v>182</v>
      </c>
      <c r="B192" s="68">
        <v>0.22032600000000002</v>
      </c>
      <c r="C192" s="68">
        <v>0.22032600000000002</v>
      </c>
      <c r="D192" s="68">
        <v>0.2564109389</v>
      </c>
      <c r="E192" s="67">
        <f t="shared" si="2"/>
        <v>116.37797577226472</v>
      </c>
    </row>
    <row r="193" spans="1:5" ht="23.4" customHeight="1">
      <c r="A193" s="66" t="s">
        <v>183</v>
      </c>
      <c r="B193" s="68">
        <v>7.8487000000000001E-2</v>
      </c>
      <c r="C193" s="68">
        <v>7.8487000000000001E-2</v>
      </c>
      <c r="D193" s="68">
        <v>7.3257964000000009E-2</v>
      </c>
      <c r="E193" s="67">
        <f t="shared" si="2"/>
        <v>93.337704333201685</v>
      </c>
    </row>
    <row r="194" spans="1:5" ht="23.4" customHeight="1">
      <c r="A194" s="66" t="s">
        <v>184</v>
      </c>
      <c r="B194" s="68">
        <v>1.0944229999999999</v>
      </c>
      <c r="C194" s="68">
        <v>1.0944229999999999</v>
      </c>
      <c r="D194" s="68">
        <v>1.0812393932</v>
      </c>
      <c r="E194" s="67">
        <f t="shared" si="2"/>
        <v>98.795382882121459</v>
      </c>
    </row>
    <row r="195" spans="1:5" ht="23.4" customHeight="1">
      <c r="A195" s="66" t="s">
        <v>185</v>
      </c>
      <c r="B195" s="68">
        <v>0.31890300000000005</v>
      </c>
      <c r="C195" s="68">
        <v>0.31890300000000005</v>
      </c>
      <c r="D195" s="68">
        <v>0.29110564760000002</v>
      </c>
      <c r="E195" s="67">
        <f t="shared" si="2"/>
        <v>91.283445938106567</v>
      </c>
    </row>
    <row r="196" spans="1:5" ht="23.4" customHeight="1">
      <c r="A196" s="66" t="s">
        <v>67</v>
      </c>
      <c r="B196" s="68">
        <v>0</v>
      </c>
      <c r="C196" s="68">
        <v>0</v>
      </c>
      <c r="D196" s="68">
        <v>6.8251300000000004E-3</v>
      </c>
      <c r="E196" s="67"/>
    </row>
    <row r="197" spans="1:5" ht="23.4" customHeight="1">
      <c r="A197" s="66" t="s">
        <v>425</v>
      </c>
      <c r="B197" s="68">
        <v>0</v>
      </c>
      <c r="C197" s="68">
        <v>0</v>
      </c>
      <c r="D197" s="68">
        <v>2E-3</v>
      </c>
      <c r="E197" s="67"/>
    </row>
    <row r="198" spans="1:5" ht="23.4" customHeight="1">
      <c r="A198" s="66" t="s">
        <v>186</v>
      </c>
      <c r="B198" s="68">
        <v>0.31890300000000005</v>
      </c>
      <c r="C198" s="68">
        <v>0.31890300000000005</v>
      </c>
      <c r="D198" s="68">
        <v>0.2822805176</v>
      </c>
      <c r="E198" s="67">
        <f t="shared" ref="E198:E261" si="3">D198/C198*100</f>
        <v>88.516106025970259</v>
      </c>
    </row>
    <row r="199" spans="1:5" ht="23.4" customHeight="1">
      <c r="A199" s="66" t="s">
        <v>187</v>
      </c>
      <c r="B199" s="68">
        <v>4.9845199999999998</v>
      </c>
      <c r="C199" s="68">
        <v>4.9845199999999998</v>
      </c>
      <c r="D199" s="68">
        <v>4.7068513342000005</v>
      </c>
      <c r="E199" s="67">
        <f t="shared" si="3"/>
        <v>94.429380044618156</v>
      </c>
    </row>
    <row r="200" spans="1:5" ht="23.4" customHeight="1">
      <c r="A200" s="66" t="s">
        <v>188</v>
      </c>
      <c r="B200" s="68">
        <v>0.41695299999999996</v>
      </c>
      <c r="C200" s="68">
        <v>0.41695299999999996</v>
      </c>
      <c r="D200" s="68">
        <v>0.52793374819999994</v>
      </c>
      <c r="E200" s="67">
        <f t="shared" si="3"/>
        <v>126.61708830491688</v>
      </c>
    </row>
    <row r="201" spans="1:5" ht="23.4" customHeight="1">
      <c r="A201" s="66" t="s">
        <v>189</v>
      </c>
      <c r="B201" s="74">
        <v>9.98E-2</v>
      </c>
      <c r="C201" s="74">
        <v>9.98E-2</v>
      </c>
      <c r="D201" s="74">
        <v>9.9663101400000009E-2</v>
      </c>
      <c r="E201" s="67">
        <f t="shared" si="3"/>
        <v>99.862827054108223</v>
      </c>
    </row>
    <row r="202" spans="1:5" ht="23.4" customHeight="1">
      <c r="A202" s="66" t="s">
        <v>190</v>
      </c>
      <c r="B202" s="68">
        <v>0.25343199999999999</v>
      </c>
      <c r="C202" s="68">
        <v>0.25343199999999999</v>
      </c>
      <c r="D202" s="68">
        <v>0.30687544160000002</v>
      </c>
      <c r="E202" s="67">
        <f t="shared" si="3"/>
        <v>121.08788219325106</v>
      </c>
    </row>
    <row r="203" spans="1:5" ht="23.4" customHeight="1">
      <c r="A203" s="66" t="s">
        <v>191</v>
      </c>
      <c r="B203" s="68">
        <v>6.7913000000000001E-2</v>
      </c>
      <c r="C203" s="68">
        <v>6.7913000000000001E-2</v>
      </c>
      <c r="D203" s="68">
        <v>5.7111794400000006E-2</v>
      </c>
      <c r="E203" s="67">
        <f t="shared" si="3"/>
        <v>84.095525746175255</v>
      </c>
    </row>
    <row r="204" spans="1:5" ht="23.4" customHeight="1">
      <c r="A204" s="66" t="s">
        <v>192</v>
      </c>
      <c r="B204" s="68">
        <v>4.1464220000000003</v>
      </c>
      <c r="C204" s="68">
        <v>4.1464220000000003</v>
      </c>
      <c r="D204" s="68">
        <v>3.7152672486000005</v>
      </c>
      <c r="E204" s="67">
        <f t="shared" si="3"/>
        <v>89.601763848445728</v>
      </c>
    </row>
    <row r="205" spans="1:5" ht="23.4" customHeight="1">
      <c r="A205" s="66" t="s">
        <v>193</v>
      </c>
      <c r="B205" s="68">
        <v>0.24791799999999997</v>
      </c>
      <c r="C205" s="68">
        <v>0.24791799999999997</v>
      </c>
      <c r="D205" s="68">
        <v>0.2508761256</v>
      </c>
      <c r="E205" s="67">
        <f t="shared" si="3"/>
        <v>101.19318710218704</v>
      </c>
    </row>
    <row r="206" spans="1:5" ht="23.4" customHeight="1">
      <c r="A206" s="66" t="s">
        <v>194</v>
      </c>
      <c r="B206" s="68">
        <v>0.20991799999999999</v>
      </c>
      <c r="C206" s="68">
        <v>0.20991799999999999</v>
      </c>
      <c r="D206" s="68">
        <v>0.21689670559999999</v>
      </c>
      <c r="E206" s="67">
        <f t="shared" si="3"/>
        <v>103.32449127754646</v>
      </c>
    </row>
    <row r="207" spans="1:5" ht="23.4" customHeight="1">
      <c r="A207" s="66" t="s">
        <v>195</v>
      </c>
      <c r="B207" s="68">
        <v>3.7999999999999999E-2</v>
      </c>
      <c r="C207" s="68">
        <v>3.7999999999999999E-2</v>
      </c>
      <c r="D207" s="68">
        <v>3.3979419999999996E-2</v>
      </c>
      <c r="E207" s="67">
        <f t="shared" si="3"/>
        <v>89.419526315789469</v>
      </c>
    </row>
    <row r="208" spans="1:5" ht="23.4" customHeight="1">
      <c r="A208" s="66" t="s">
        <v>196</v>
      </c>
      <c r="B208" s="68">
        <v>1.4205000000000001</v>
      </c>
      <c r="C208" s="68">
        <v>1.4205000000000001</v>
      </c>
      <c r="D208" s="68">
        <v>1.540648</v>
      </c>
      <c r="E208" s="67">
        <f t="shared" si="3"/>
        <v>108.45814853924674</v>
      </c>
    </row>
    <row r="209" spans="1:5" ht="23.4" customHeight="1">
      <c r="A209" s="66" t="s">
        <v>197</v>
      </c>
      <c r="B209" s="68">
        <v>1.4205000000000001</v>
      </c>
      <c r="C209" s="68">
        <v>1.4205000000000001</v>
      </c>
      <c r="D209" s="68">
        <v>1.540648</v>
      </c>
      <c r="E209" s="67">
        <f t="shared" si="3"/>
        <v>108.45814853924674</v>
      </c>
    </row>
    <row r="210" spans="1:5" ht="40.200000000000003" customHeight="1">
      <c r="A210" s="66" t="s">
        <v>198</v>
      </c>
      <c r="B210" s="68">
        <v>10.311353</v>
      </c>
      <c r="C210" s="68">
        <v>4.9813529999999995</v>
      </c>
      <c r="D210" s="68">
        <v>3.7679896900999998</v>
      </c>
      <c r="E210" s="67">
        <f t="shared" si="3"/>
        <v>75.641892676547911</v>
      </c>
    </row>
    <row r="211" spans="1:5" ht="23.4" customHeight="1">
      <c r="A211" s="66" t="s">
        <v>199</v>
      </c>
      <c r="B211" s="68">
        <v>0.76959999999999995</v>
      </c>
      <c r="C211" s="68">
        <v>0.76959999999999995</v>
      </c>
      <c r="D211" s="68">
        <v>0.54847641000000003</v>
      </c>
      <c r="E211" s="67">
        <f t="shared" si="3"/>
        <v>71.267724792099798</v>
      </c>
    </row>
    <row r="212" spans="1:5" ht="40.200000000000003" customHeight="1">
      <c r="A212" s="66" t="s">
        <v>200</v>
      </c>
      <c r="B212" s="68">
        <v>9.5417529999999999</v>
      </c>
      <c r="C212" s="68">
        <v>4.2117529999999999</v>
      </c>
      <c r="D212" s="68">
        <v>3.2195132801000002</v>
      </c>
      <c r="E212" s="67">
        <f t="shared" si="3"/>
        <v>76.441170222945175</v>
      </c>
    </row>
    <row r="213" spans="1:5" ht="23.4" customHeight="1">
      <c r="A213" s="66" t="s">
        <v>35</v>
      </c>
      <c r="B213" s="68">
        <v>99.686509999999984</v>
      </c>
      <c r="C213" s="68">
        <v>111.32337380999999</v>
      </c>
      <c r="D213" s="68">
        <v>108.29010566419998</v>
      </c>
      <c r="E213" s="67">
        <f t="shared" si="3"/>
        <v>97.275263907311142</v>
      </c>
    </row>
    <row r="214" spans="1:5" ht="40.200000000000003" customHeight="1">
      <c r="A214" s="66" t="s">
        <v>201</v>
      </c>
      <c r="B214" s="68">
        <v>2.2921459999999998</v>
      </c>
      <c r="C214" s="68">
        <v>2.2921459999999998</v>
      </c>
      <c r="D214" s="68">
        <v>2.3516070794999999</v>
      </c>
      <c r="E214" s="67">
        <f t="shared" si="3"/>
        <v>102.59412269113749</v>
      </c>
    </row>
    <row r="215" spans="1:5" ht="23.4" customHeight="1">
      <c r="A215" s="66" t="s">
        <v>66</v>
      </c>
      <c r="B215" s="68">
        <v>0.17474000000000001</v>
      </c>
      <c r="C215" s="68">
        <v>0.17474000000000001</v>
      </c>
      <c r="D215" s="68">
        <v>0.20045013819999999</v>
      </c>
      <c r="E215" s="67">
        <f t="shared" si="3"/>
        <v>114.71336740299873</v>
      </c>
    </row>
    <row r="216" spans="1:5" ht="23.4" customHeight="1">
      <c r="A216" s="66" t="s">
        <v>202</v>
      </c>
      <c r="B216" s="68">
        <v>0.10358099999999999</v>
      </c>
      <c r="C216" s="68">
        <v>0.10358099999999999</v>
      </c>
      <c r="D216" s="68">
        <v>7.7015609299999996E-2</v>
      </c>
      <c r="E216" s="67">
        <f t="shared" si="3"/>
        <v>74.353027389193002</v>
      </c>
    </row>
    <row r="217" spans="1:5" ht="23.4" customHeight="1">
      <c r="A217" s="66" t="s">
        <v>203</v>
      </c>
      <c r="B217" s="73">
        <v>0.193527</v>
      </c>
      <c r="C217" s="73">
        <v>0.193527</v>
      </c>
      <c r="D217" s="73">
        <v>0.19280485999999999</v>
      </c>
      <c r="E217" s="67">
        <f t="shared" si="3"/>
        <v>99.62685310060094</v>
      </c>
    </row>
    <row r="218" spans="1:5" ht="23.4" customHeight="1">
      <c r="A218" s="66" t="s">
        <v>204</v>
      </c>
      <c r="B218" s="68">
        <v>6.4299999999999996E-2</v>
      </c>
      <c r="C218" s="68">
        <v>6.4299999999999996E-2</v>
      </c>
      <c r="D218" s="68">
        <v>4.33410225E-2</v>
      </c>
      <c r="E218" s="67">
        <f t="shared" si="3"/>
        <v>67.404389580093323</v>
      </c>
    </row>
    <row r="219" spans="1:5" ht="23.4" customHeight="1">
      <c r="A219" s="66" t="s">
        <v>88</v>
      </c>
      <c r="B219" s="68">
        <v>1.44E-2</v>
      </c>
      <c r="C219" s="68">
        <v>1.44E-2</v>
      </c>
      <c r="D219" s="68">
        <v>2.5675999999999997E-2</v>
      </c>
      <c r="E219" s="67">
        <f t="shared" si="3"/>
        <v>178.30555555555554</v>
      </c>
    </row>
    <row r="220" spans="1:5" ht="23.4" customHeight="1">
      <c r="A220" s="66" t="s">
        <v>205</v>
      </c>
      <c r="B220" s="73">
        <v>0.21817700000000001</v>
      </c>
      <c r="C220" s="73">
        <v>0.21817700000000001</v>
      </c>
      <c r="D220" s="73">
        <v>0.2239907646</v>
      </c>
      <c r="E220" s="67">
        <f t="shared" si="3"/>
        <v>102.66470095381273</v>
      </c>
    </row>
    <row r="221" spans="1:5" ht="23.4" customHeight="1">
      <c r="A221" s="66" t="s">
        <v>206</v>
      </c>
      <c r="B221" s="68">
        <v>4.48E-2</v>
      </c>
      <c r="C221" s="68">
        <v>4.48E-2</v>
      </c>
      <c r="D221" s="68">
        <v>3.100224E-2</v>
      </c>
      <c r="E221" s="67">
        <f t="shared" si="3"/>
        <v>69.201428571428565</v>
      </c>
    </row>
    <row r="222" spans="1:5" ht="23.4" customHeight="1">
      <c r="A222" s="66" t="s">
        <v>74</v>
      </c>
      <c r="B222" s="68">
        <v>0.56487900000000002</v>
      </c>
      <c r="C222" s="68">
        <v>0.56487900000000002</v>
      </c>
      <c r="D222" s="68">
        <v>0.54412084100000002</v>
      </c>
      <c r="E222" s="67">
        <f t="shared" si="3"/>
        <v>96.32520256550518</v>
      </c>
    </row>
    <row r="223" spans="1:5" ht="40.200000000000003" customHeight="1">
      <c r="A223" s="66" t="s">
        <v>207</v>
      </c>
      <c r="B223" s="68">
        <v>0.91374200000000005</v>
      </c>
      <c r="C223" s="68">
        <v>0.91374200000000005</v>
      </c>
      <c r="D223" s="68">
        <v>1.0132056039000001</v>
      </c>
      <c r="E223" s="67">
        <f t="shared" si="3"/>
        <v>110.88530503139837</v>
      </c>
    </row>
    <row r="224" spans="1:5" ht="23.4" customHeight="1">
      <c r="A224" s="66" t="s">
        <v>208</v>
      </c>
      <c r="B224" s="68">
        <v>1.4974630000000002</v>
      </c>
      <c r="C224" s="68">
        <v>1.4974630000000002</v>
      </c>
      <c r="D224" s="68">
        <v>2.3894047815000001</v>
      </c>
      <c r="E224" s="67">
        <f t="shared" si="3"/>
        <v>159.56352721235848</v>
      </c>
    </row>
    <row r="225" spans="1:5" ht="23.4" customHeight="1">
      <c r="A225" s="66" t="s">
        <v>66</v>
      </c>
      <c r="B225" s="68">
        <v>0.184501</v>
      </c>
      <c r="C225" s="68">
        <v>0.184501</v>
      </c>
      <c r="D225" s="68">
        <v>0.20071424789999998</v>
      </c>
      <c r="E225" s="67">
        <f t="shared" si="3"/>
        <v>108.78762060910239</v>
      </c>
    </row>
    <row r="226" spans="1:5" ht="23.4" customHeight="1">
      <c r="A226" s="66" t="s">
        <v>209</v>
      </c>
      <c r="B226" s="68">
        <v>8.2366999999999996E-2</v>
      </c>
      <c r="C226" s="68">
        <v>8.2366999999999996E-2</v>
      </c>
      <c r="D226" s="68">
        <v>0.14570299859999999</v>
      </c>
      <c r="E226" s="67">
        <f t="shared" si="3"/>
        <v>176.89487124697999</v>
      </c>
    </row>
    <row r="227" spans="1:5" ht="23.4" customHeight="1">
      <c r="A227" s="66" t="s">
        <v>210</v>
      </c>
      <c r="B227" s="68">
        <v>8.0999999999999996E-3</v>
      </c>
      <c r="C227" s="68">
        <v>8.0999999999999996E-3</v>
      </c>
      <c r="D227" s="73">
        <v>2.86222E-3</v>
      </c>
      <c r="E227" s="67">
        <f t="shared" si="3"/>
        <v>35.336049382716048</v>
      </c>
    </row>
    <row r="228" spans="1:5" ht="23.4" customHeight="1">
      <c r="A228" s="66" t="s">
        <v>211</v>
      </c>
      <c r="B228" s="68">
        <v>0.28406100000000001</v>
      </c>
      <c r="C228" s="68">
        <v>0.28406100000000001</v>
      </c>
      <c r="D228" s="68">
        <v>0.28565038660000003</v>
      </c>
      <c r="E228" s="67">
        <f t="shared" si="3"/>
        <v>100.55952298978038</v>
      </c>
    </row>
    <row r="229" spans="1:5" ht="23.4" customHeight="1">
      <c r="A229" s="66" t="s">
        <v>212</v>
      </c>
      <c r="B229" s="68">
        <v>0.93843399999999999</v>
      </c>
      <c r="C229" s="68">
        <v>0.93843399999999999</v>
      </c>
      <c r="D229" s="68">
        <v>1.7544749284000001</v>
      </c>
      <c r="E229" s="67">
        <f t="shared" si="3"/>
        <v>186.95773260559614</v>
      </c>
    </row>
    <row r="230" spans="1:5" ht="23.4" customHeight="1">
      <c r="A230" s="66" t="s">
        <v>213</v>
      </c>
      <c r="B230" s="68">
        <v>27.319670999999996</v>
      </c>
      <c r="C230" s="68">
        <v>27.319670999999996</v>
      </c>
      <c r="D230" s="68">
        <v>30.159710593700002</v>
      </c>
      <c r="E230" s="67">
        <f t="shared" si="3"/>
        <v>110.3955849018094</v>
      </c>
    </row>
    <row r="231" spans="1:5" ht="23.4" customHeight="1">
      <c r="A231" s="66" t="s">
        <v>214</v>
      </c>
      <c r="B231" s="68">
        <v>0.47041499999999997</v>
      </c>
      <c r="C231" s="68">
        <v>0.47041499999999997</v>
      </c>
      <c r="D231" s="68">
        <v>0.77437573519999992</v>
      </c>
      <c r="E231" s="67">
        <f t="shared" si="3"/>
        <v>164.61544278987702</v>
      </c>
    </row>
    <row r="232" spans="1:5" ht="23.4" customHeight="1">
      <c r="A232" s="66" t="s">
        <v>215</v>
      </c>
      <c r="B232" s="68">
        <v>2.029747</v>
      </c>
      <c r="C232" s="68">
        <v>2.029747</v>
      </c>
      <c r="D232" s="68">
        <v>3.2830266786000002</v>
      </c>
      <c r="E232" s="67">
        <f t="shared" si="3"/>
        <v>161.74561059087659</v>
      </c>
    </row>
    <row r="233" spans="1:5" ht="40.200000000000003" customHeight="1">
      <c r="A233" s="66" t="s">
        <v>216</v>
      </c>
      <c r="B233" s="68">
        <v>16.546755999999998</v>
      </c>
      <c r="C233" s="68">
        <v>16.546755999999998</v>
      </c>
      <c r="D233" s="68">
        <v>17.2502099493</v>
      </c>
      <c r="E233" s="67">
        <f t="shared" si="3"/>
        <v>104.25131034324795</v>
      </c>
    </row>
    <row r="234" spans="1:5" ht="40.200000000000003" customHeight="1">
      <c r="A234" s="66" t="s">
        <v>217</v>
      </c>
      <c r="B234" s="68">
        <v>8.2207530000000002</v>
      </c>
      <c r="C234" s="68">
        <v>8.2207530000000002</v>
      </c>
      <c r="D234" s="68">
        <v>8.803168230599999</v>
      </c>
      <c r="E234" s="67">
        <f t="shared" si="3"/>
        <v>107.08469443857513</v>
      </c>
    </row>
    <row r="235" spans="1:5" ht="40.200000000000003" customHeight="1">
      <c r="A235" s="66" t="s">
        <v>218</v>
      </c>
      <c r="B235" s="73">
        <v>5.1999999999999998E-2</v>
      </c>
      <c r="C235" s="73">
        <v>5.1999999999999998E-2</v>
      </c>
      <c r="D235" s="73">
        <v>4.8930000000000001E-2</v>
      </c>
      <c r="E235" s="67">
        <f t="shared" si="3"/>
        <v>94.096153846153854</v>
      </c>
    </row>
    <row r="236" spans="1:5" ht="23.4" customHeight="1">
      <c r="A236" s="66" t="s">
        <v>219</v>
      </c>
      <c r="B236" s="68">
        <v>8.574954</v>
      </c>
      <c r="C236" s="68">
        <v>8.574954</v>
      </c>
      <c r="D236" s="68">
        <v>9.3052309260000001</v>
      </c>
      <c r="E236" s="67">
        <f t="shared" si="3"/>
        <v>108.5163946768694</v>
      </c>
    </row>
    <row r="237" spans="1:5" ht="23.4" customHeight="1">
      <c r="A237" s="66" t="s">
        <v>220</v>
      </c>
      <c r="B237" s="68">
        <v>4</v>
      </c>
      <c r="C237" s="68">
        <v>4</v>
      </c>
      <c r="D237" s="68">
        <v>4</v>
      </c>
      <c r="E237" s="67">
        <f t="shared" si="3"/>
        <v>100</v>
      </c>
    </row>
    <row r="238" spans="1:5" ht="23.4" customHeight="1">
      <c r="A238" s="66" t="s">
        <v>221</v>
      </c>
      <c r="B238" s="68">
        <v>4.4863</v>
      </c>
      <c r="C238" s="68">
        <v>4.4863</v>
      </c>
      <c r="D238" s="68">
        <v>4.4837421439999998</v>
      </c>
      <c r="E238" s="67">
        <f t="shared" si="3"/>
        <v>99.942985177094712</v>
      </c>
    </row>
    <row r="239" spans="1:5" ht="23.4" customHeight="1">
      <c r="A239" s="66" t="s">
        <v>222</v>
      </c>
      <c r="B239" s="68">
        <v>8.8653999999999997E-2</v>
      </c>
      <c r="C239" s="68">
        <v>8.8653999999999997E-2</v>
      </c>
      <c r="D239" s="68">
        <v>0.82148878199999997</v>
      </c>
      <c r="E239" s="71" t="s">
        <v>439</v>
      </c>
    </row>
    <row r="240" spans="1:5" ht="23.4" customHeight="1">
      <c r="A240" s="66" t="s">
        <v>223</v>
      </c>
      <c r="B240" s="68">
        <v>3.0760160000000001</v>
      </c>
      <c r="C240" s="68">
        <v>3.0760160000000001</v>
      </c>
      <c r="D240" s="68">
        <v>3.4496144559999999</v>
      </c>
      <c r="E240" s="67">
        <f t="shared" si="3"/>
        <v>112.14553032233903</v>
      </c>
    </row>
    <row r="241" spans="1:5" ht="23.4" customHeight="1">
      <c r="A241" s="66" t="s">
        <v>224</v>
      </c>
      <c r="B241" s="68">
        <v>0.497892</v>
      </c>
      <c r="C241" s="68">
        <v>0.497892</v>
      </c>
      <c r="D241" s="68">
        <v>1.3200069380999999</v>
      </c>
      <c r="E241" s="71" t="s">
        <v>440</v>
      </c>
    </row>
    <row r="242" spans="1:5" ht="40.799999999999997" customHeight="1">
      <c r="A242" s="66" t="s">
        <v>225</v>
      </c>
      <c r="B242" s="68">
        <v>0.42817</v>
      </c>
      <c r="C242" s="68">
        <v>0.42817</v>
      </c>
      <c r="D242" s="68">
        <v>0.29197512860000002</v>
      </c>
      <c r="E242" s="67">
        <f t="shared" si="3"/>
        <v>68.191402620454497</v>
      </c>
    </row>
    <row r="243" spans="1:5" ht="36" customHeight="1">
      <c r="A243" s="66" t="s">
        <v>226</v>
      </c>
      <c r="B243" s="68">
        <v>0.35452</v>
      </c>
      <c r="C243" s="68">
        <v>0.35452</v>
      </c>
      <c r="D243" s="68">
        <v>0.18311630819999999</v>
      </c>
      <c r="E243" s="67">
        <f t="shared" si="3"/>
        <v>51.651897833690619</v>
      </c>
    </row>
    <row r="244" spans="1:5" ht="23.4" customHeight="1">
      <c r="A244" s="66" t="s">
        <v>227</v>
      </c>
      <c r="B244" s="68">
        <v>1.567483</v>
      </c>
      <c r="C244" s="68">
        <v>1.567483</v>
      </c>
      <c r="D244" s="68">
        <v>0.906202218</v>
      </c>
      <c r="E244" s="67">
        <f t="shared" si="3"/>
        <v>57.812570726444875</v>
      </c>
    </row>
    <row r="245" spans="1:5" ht="23.4" customHeight="1">
      <c r="A245" s="66" t="s">
        <v>228</v>
      </c>
      <c r="B245" s="68">
        <v>6.8651000000000004E-2</v>
      </c>
      <c r="C245" s="68">
        <v>6.8651000000000004E-2</v>
      </c>
      <c r="D245" s="68">
        <v>0.1056236731</v>
      </c>
      <c r="E245" s="67">
        <f t="shared" si="3"/>
        <v>153.85598622015701</v>
      </c>
    </row>
    <row r="246" spans="1:5" ht="23.4" customHeight="1">
      <c r="A246" s="66" t="s">
        <v>229</v>
      </c>
      <c r="B246" s="68">
        <v>0.1593</v>
      </c>
      <c r="C246" s="68">
        <v>0.1593</v>
      </c>
      <c r="D246" s="68">
        <v>0.64269018999999994</v>
      </c>
      <c r="E246" s="71" t="s">
        <v>447</v>
      </c>
    </row>
    <row r="247" spans="1:5" ht="23.4" customHeight="1">
      <c r="A247" s="66" t="s">
        <v>230</v>
      </c>
      <c r="B247" s="68">
        <v>5.6157379999999995</v>
      </c>
      <c r="C247" s="68">
        <v>5.6157379999999995</v>
      </c>
      <c r="D247" s="68">
        <v>6.0216601544999993</v>
      </c>
      <c r="E247" s="67">
        <f t="shared" si="3"/>
        <v>107.22829580902813</v>
      </c>
    </row>
    <row r="248" spans="1:5" ht="23.4" customHeight="1">
      <c r="A248" s="66" t="s">
        <v>231</v>
      </c>
      <c r="B248" s="68">
        <v>1.096365</v>
      </c>
      <c r="C248" s="68">
        <v>1.096365</v>
      </c>
      <c r="D248" s="68">
        <v>1.0314770329</v>
      </c>
      <c r="E248" s="67">
        <f t="shared" si="3"/>
        <v>94.081536066912022</v>
      </c>
    </row>
    <row r="249" spans="1:5" ht="40.200000000000003" customHeight="1">
      <c r="A249" s="66" t="s">
        <v>232</v>
      </c>
      <c r="B249" s="68">
        <v>4.2628500000000003</v>
      </c>
      <c r="C249" s="68">
        <v>4.2628500000000003</v>
      </c>
      <c r="D249" s="68">
        <v>4.6850290437999993</v>
      </c>
      <c r="E249" s="67">
        <f t="shared" si="3"/>
        <v>109.90368049075147</v>
      </c>
    </row>
    <row r="250" spans="1:5" ht="40.200000000000003" customHeight="1">
      <c r="A250" s="66" t="s">
        <v>233</v>
      </c>
      <c r="B250" s="68">
        <v>0.21198800000000001</v>
      </c>
      <c r="C250" s="68">
        <v>0.21198800000000001</v>
      </c>
      <c r="D250" s="68">
        <v>0.26266057780000002</v>
      </c>
      <c r="E250" s="67">
        <f t="shared" si="3"/>
        <v>123.90351236862465</v>
      </c>
    </row>
    <row r="251" spans="1:5" ht="23.4" customHeight="1">
      <c r="A251" s="66" t="s">
        <v>234</v>
      </c>
      <c r="B251" s="73">
        <v>4.4535000000000005E-2</v>
      </c>
      <c r="C251" s="73">
        <v>4.4535000000000005E-2</v>
      </c>
      <c r="D251" s="73">
        <v>4.2493500000000003E-2</v>
      </c>
      <c r="E251" s="67">
        <f t="shared" si="3"/>
        <v>95.415964971370826</v>
      </c>
    </row>
    <row r="252" spans="1:5" ht="23.4" customHeight="1">
      <c r="A252" s="66" t="s">
        <v>235</v>
      </c>
      <c r="B252" s="68">
        <v>16.367542999999998</v>
      </c>
      <c r="C252" s="68">
        <v>16.367542999999998</v>
      </c>
      <c r="D252" s="68">
        <v>16.282593310299998</v>
      </c>
      <c r="E252" s="67">
        <f t="shared" si="3"/>
        <v>99.480986915995885</v>
      </c>
    </row>
    <row r="253" spans="1:5" ht="23.4" customHeight="1">
      <c r="A253" s="66" t="s">
        <v>236</v>
      </c>
      <c r="B253" s="68">
        <v>9.5184000000000005E-2</v>
      </c>
      <c r="C253" s="68">
        <v>9.5184000000000005E-2</v>
      </c>
      <c r="D253" s="68">
        <v>9.13471072E-2</v>
      </c>
      <c r="E253" s="67">
        <f t="shared" si="3"/>
        <v>95.968972936627992</v>
      </c>
    </row>
    <row r="254" spans="1:5" ht="23.4" customHeight="1">
      <c r="A254" s="66" t="s">
        <v>237</v>
      </c>
      <c r="B254" s="68">
        <v>14.877599999999999</v>
      </c>
      <c r="C254" s="68">
        <v>14.877599999999999</v>
      </c>
      <c r="D254" s="68">
        <v>14.887421148599998</v>
      </c>
      <c r="E254" s="67">
        <f t="shared" si="3"/>
        <v>100.06601298999837</v>
      </c>
    </row>
    <row r="255" spans="1:5" ht="23.4" customHeight="1">
      <c r="A255" s="66" t="s">
        <v>238</v>
      </c>
      <c r="B255" s="68">
        <v>8.0250000000000002E-2</v>
      </c>
      <c r="C255" s="68">
        <v>8.0250000000000002E-2</v>
      </c>
      <c r="D255" s="68">
        <v>9.6423908599999997E-2</v>
      </c>
      <c r="E255" s="67">
        <f t="shared" si="3"/>
        <v>120.15440323987538</v>
      </c>
    </row>
    <row r="256" spans="1:5" ht="23.4" customHeight="1">
      <c r="A256" s="66" t="s">
        <v>239</v>
      </c>
      <c r="B256" s="73">
        <v>0.23944599999999999</v>
      </c>
      <c r="C256" s="73">
        <v>0.23944599999999999</v>
      </c>
      <c r="D256" s="73">
        <v>0.24274728479999999</v>
      </c>
      <c r="E256" s="67">
        <f t="shared" si="3"/>
        <v>101.37871787375859</v>
      </c>
    </row>
    <row r="257" spans="1:5" ht="23.4" customHeight="1">
      <c r="A257" s="66" t="s">
        <v>240</v>
      </c>
      <c r="B257" s="68">
        <v>0.77606300000000006</v>
      </c>
      <c r="C257" s="68">
        <v>0.77606300000000006</v>
      </c>
      <c r="D257" s="68">
        <v>0.66565386110000002</v>
      </c>
      <c r="E257" s="67">
        <f t="shared" si="3"/>
        <v>85.773173195990523</v>
      </c>
    </row>
    <row r="258" spans="1:5" ht="23.4" customHeight="1">
      <c r="A258" s="66" t="s">
        <v>241</v>
      </c>
      <c r="B258" s="68">
        <v>0.29899999999999999</v>
      </c>
      <c r="C258" s="68">
        <v>0.29899999999999999</v>
      </c>
      <c r="D258" s="68">
        <v>0.29899999999999999</v>
      </c>
      <c r="E258" s="67">
        <f t="shared" si="3"/>
        <v>100</v>
      </c>
    </row>
    <row r="259" spans="1:5" ht="23.4" customHeight="1">
      <c r="A259" s="66" t="s">
        <v>242</v>
      </c>
      <c r="B259" s="68">
        <v>6.0989000000000004</v>
      </c>
      <c r="C259" s="68">
        <v>6.0989000000000004</v>
      </c>
      <c r="D259" s="68">
        <v>5.5238634403000004</v>
      </c>
      <c r="E259" s="67">
        <f t="shared" si="3"/>
        <v>90.571470925904677</v>
      </c>
    </row>
    <row r="260" spans="1:5" ht="23.4" customHeight="1">
      <c r="A260" s="66" t="s">
        <v>66</v>
      </c>
      <c r="B260" s="73">
        <v>4.8855000000000003E-2</v>
      </c>
      <c r="C260" s="73">
        <v>4.8855000000000003E-2</v>
      </c>
      <c r="D260" s="73">
        <v>5.3069602E-2</v>
      </c>
      <c r="E260" s="67">
        <f t="shared" si="3"/>
        <v>108.6267567290963</v>
      </c>
    </row>
    <row r="261" spans="1:5" ht="23.4" customHeight="1">
      <c r="A261" s="66" t="s">
        <v>243</v>
      </c>
      <c r="B261" s="68">
        <v>0.63473100000000005</v>
      </c>
      <c r="C261" s="68">
        <v>0.63473100000000005</v>
      </c>
      <c r="D261" s="68">
        <v>0.56301255859999999</v>
      </c>
      <c r="E261" s="67">
        <f t="shared" si="3"/>
        <v>88.700970741936331</v>
      </c>
    </row>
    <row r="262" spans="1:5" ht="23.4" customHeight="1">
      <c r="A262" s="66" t="s">
        <v>244</v>
      </c>
      <c r="B262" s="68">
        <v>1.50484</v>
      </c>
      <c r="C262" s="68">
        <v>1.50484</v>
      </c>
      <c r="D262" s="68">
        <v>1.2298964184000001</v>
      </c>
      <c r="E262" s="67">
        <f t="shared" ref="E262:E325" si="4">D262/C262*100</f>
        <v>81.729381090348483</v>
      </c>
    </row>
    <row r="263" spans="1:5" ht="23.4" customHeight="1">
      <c r="A263" s="66" t="s">
        <v>245</v>
      </c>
      <c r="B263" s="68">
        <v>1.8200000000000001E-2</v>
      </c>
      <c r="C263" s="68">
        <v>1.8200000000000001E-2</v>
      </c>
      <c r="D263" s="68">
        <v>1.3782290000000001E-2</v>
      </c>
      <c r="E263" s="67">
        <f t="shared" si="4"/>
        <v>75.72686813186813</v>
      </c>
    </row>
    <row r="264" spans="1:5" ht="23.4" customHeight="1">
      <c r="A264" s="66" t="s">
        <v>246</v>
      </c>
      <c r="B264" s="68">
        <v>2.080349</v>
      </c>
      <c r="C264" s="68">
        <v>2.080349</v>
      </c>
      <c r="D264" s="68">
        <v>1.9736741000000002</v>
      </c>
      <c r="E264" s="67">
        <f t="shared" si="4"/>
        <v>94.872259414165612</v>
      </c>
    </row>
    <row r="265" spans="1:5" ht="23.4" customHeight="1">
      <c r="A265" s="66" t="s">
        <v>247</v>
      </c>
      <c r="B265" s="68">
        <v>1.811925</v>
      </c>
      <c r="C265" s="68">
        <v>1.811925</v>
      </c>
      <c r="D265" s="68">
        <v>1.6904284713000002</v>
      </c>
      <c r="E265" s="67">
        <f t="shared" si="4"/>
        <v>93.294616018874962</v>
      </c>
    </row>
    <row r="266" spans="1:5" ht="23.4" customHeight="1">
      <c r="A266" s="66" t="s">
        <v>248</v>
      </c>
      <c r="B266" s="74">
        <v>0.195606</v>
      </c>
      <c r="C266" s="74">
        <v>0.195606</v>
      </c>
      <c r="D266" s="74">
        <v>0.19629992590000001</v>
      </c>
      <c r="E266" s="67">
        <f t="shared" si="4"/>
        <v>100.35475696042045</v>
      </c>
    </row>
    <row r="267" spans="1:5" ht="23.4" customHeight="1">
      <c r="A267" s="66" t="s">
        <v>66</v>
      </c>
      <c r="B267" s="73">
        <v>0.176562</v>
      </c>
      <c r="C267" s="73">
        <v>0.176562</v>
      </c>
      <c r="D267" s="73">
        <v>0.17949106670000001</v>
      </c>
      <c r="E267" s="67">
        <f t="shared" si="4"/>
        <v>101.65894512975613</v>
      </c>
    </row>
    <row r="268" spans="1:5" ht="23.4" customHeight="1">
      <c r="A268" s="66" t="s">
        <v>249</v>
      </c>
      <c r="B268" s="73">
        <v>1.9043999999999998E-2</v>
      </c>
      <c r="C268" s="73">
        <v>1.9043999999999998E-2</v>
      </c>
      <c r="D268" s="73">
        <v>1.6808859200000002E-2</v>
      </c>
      <c r="E268" s="67">
        <f t="shared" si="4"/>
        <v>88.263280823356453</v>
      </c>
    </row>
    <row r="269" spans="1:5" ht="23.4" customHeight="1">
      <c r="A269" s="66" t="s">
        <v>250</v>
      </c>
      <c r="B269" s="68">
        <v>4.91683</v>
      </c>
      <c r="C269" s="68">
        <v>4.91683</v>
      </c>
      <c r="D269" s="68">
        <v>5.0159306362999994</v>
      </c>
      <c r="E269" s="67">
        <f t="shared" si="4"/>
        <v>102.01553920513827</v>
      </c>
    </row>
    <row r="270" spans="1:5" ht="23.4" customHeight="1">
      <c r="A270" s="66" t="s">
        <v>251</v>
      </c>
      <c r="B270" s="68">
        <v>4.0845000000000002</v>
      </c>
      <c r="C270" s="68">
        <v>4.0845000000000002</v>
      </c>
      <c r="D270" s="68">
        <v>4.0845000000000002</v>
      </c>
      <c r="E270" s="67">
        <f t="shared" si="4"/>
        <v>100</v>
      </c>
    </row>
    <row r="271" spans="1:5" ht="23.4" customHeight="1">
      <c r="A271" s="66" t="s">
        <v>252</v>
      </c>
      <c r="B271" s="68">
        <v>0.8323299999999999</v>
      </c>
      <c r="C271" s="68">
        <v>0.8323299999999999</v>
      </c>
      <c r="D271" s="68">
        <v>0.9314306363</v>
      </c>
      <c r="E271" s="67">
        <f t="shared" si="4"/>
        <v>111.90641167565751</v>
      </c>
    </row>
    <row r="272" spans="1:5" ht="23.4" customHeight="1">
      <c r="A272" s="66" t="s">
        <v>253</v>
      </c>
      <c r="B272" s="68">
        <v>0.169019</v>
      </c>
      <c r="C272" s="68">
        <v>0.169019</v>
      </c>
      <c r="D272" s="68">
        <v>0.38894013059999999</v>
      </c>
      <c r="E272" s="71" t="s">
        <v>448</v>
      </c>
    </row>
    <row r="273" spans="1:5" ht="23.4" customHeight="1">
      <c r="A273" s="66" t="s">
        <v>254</v>
      </c>
      <c r="B273" s="68">
        <v>4.8000000000000001E-2</v>
      </c>
      <c r="C273" s="68">
        <v>4.8000000000000001E-2</v>
      </c>
      <c r="D273" s="68">
        <v>0.20004522289999999</v>
      </c>
      <c r="E273" s="71" t="s">
        <v>449</v>
      </c>
    </row>
    <row r="274" spans="1:5" ht="23.4" customHeight="1">
      <c r="A274" s="66" t="s">
        <v>255</v>
      </c>
      <c r="B274" s="68">
        <v>0.121019</v>
      </c>
      <c r="C274" s="68">
        <v>0.121019</v>
      </c>
      <c r="D274" s="68">
        <v>0.1888949077</v>
      </c>
      <c r="E274" s="71">
        <f t="shared" si="4"/>
        <v>156.08698444045976</v>
      </c>
    </row>
    <row r="275" spans="1:5" ht="23.4" customHeight="1">
      <c r="A275" s="66" t="s">
        <v>256</v>
      </c>
      <c r="B275" s="68">
        <v>0.15</v>
      </c>
      <c r="C275" s="68">
        <v>0.15</v>
      </c>
      <c r="D275" s="68">
        <v>0.15829675479999999</v>
      </c>
      <c r="E275" s="67">
        <f t="shared" si="4"/>
        <v>105.53116986666666</v>
      </c>
    </row>
    <row r="276" spans="1:5" ht="40.200000000000003" customHeight="1">
      <c r="A276" s="66" t="s">
        <v>257</v>
      </c>
      <c r="B276" s="68">
        <v>0.15</v>
      </c>
      <c r="C276" s="68">
        <v>0.15</v>
      </c>
      <c r="D276" s="68">
        <v>0.15829675479999999</v>
      </c>
      <c r="E276" s="67">
        <f t="shared" si="4"/>
        <v>105.53116986666666</v>
      </c>
    </row>
    <row r="277" spans="1:5" ht="23.4" customHeight="1">
      <c r="A277" s="66" t="s">
        <v>258</v>
      </c>
      <c r="B277" s="68">
        <v>3.4693850000000004</v>
      </c>
      <c r="C277" s="68">
        <v>3.4693850000000004</v>
      </c>
      <c r="D277" s="68">
        <v>3.4002937313000001</v>
      </c>
      <c r="E277" s="67">
        <f t="shared" si="4"/>
        <v>98.008544203079211</v>
      </c>
    </row>
    <row r="278" spans="1:5" ht="23.4" customHeight="1">
      <c r="A278" s="66" t="s">
        <v>259</v>
      </c>
      <c r="B278" s="68">
        <v>3.4644300000000001</v>
      </c>
      <c r="C278" s="68">
        <v>3.4644300000000001</v>
      </c>
      <c r="D278" s="68">
        <v>3.3968083313000004</v>
      </c>
      <c r="E278" s="67">
        <f t="shared" si="4"/>
        <v>98.048115600546126</v>
      </c>
    </row>
    <row r="279" spans="1:5" ht="23.4" customHeight="1">
      <c r="A279" s="66" t="s">
        <v>260</v>
      </c>
      <c r="B279" s="73">
        <v>4.9549999999999993E-3</v>
      </c>
      <c r="C279" s="73">
        <v>4.9549999999999993E-3</v>
      </c>
      <c r="D279" s="73">
        <v>3.4854E-3</v>
      </c>
      <c r="E279" s="67">
        <f t="shared" si="4"/>
        <v>70.341069626639765</v>
      </c>
    </row>
    <row r="280" spans="1:5" ht="40.200000000000003" customHeight="1">
      <c r="A280" s="66" t="s">
        <v>261</v>
      </c>
      <c r="B280" s="68">
        <v>2.9739</v>
      </c>
      <c r="C280" s="68">
        <v>2.9739</v>
      </c>
      <c r="D280" s="68">
        <v>2.9739</v>
      </c>
      <c r="E280" s="67">
        <f t="shared" si="4"/>
        <v>100</v>
      </c>
    </row>
    <row r="281" spans="1:5" ht="40.200000000000003" customHeight="1">
      <c r="A281" s="66" t="s">
        <v>262</v>
      </c>
      <c r="B281" s="68">
        <v>2.9739</v>
      </c>
      <c r="C281" s="68">
        <v>2.9739</v>
      </c>
      <c r="D281" s="68">
        <v>2.9739</v>
      </c>
      <c r="E281" s="67">
        <f t="shared" si="4"/>
        <v>100</v>
      </c>
    </row>
    <row r="282" spans="1:5" ht="23.4" customHeight="1">
      <c r="A282" s="66" t="s">
        <v>263</v>
      </c>
      <c r="B282" s="68">
        <v>0.296902</v>
      </c>
      <c r="C282" s="68">
        <v>0.296902</v>
      </c>
      <c r="D282" s="68">
        <v>0.23929947839999999</v>
      </c>
      <c r="E282" s="67">
        <f t="shared" si="4"/>
        <v>80.598809842978497</v>
      </c>
    </row>
    <row r="283" spans="1:5" ht="23.4" customHeight="1">
      <c r="A283" s="66" t="s">
        <v>264</v>
      </c>
      <c r="B283" s="68">
        <v>0.20479900000000001</v>
      </c>
      <c r="C283" s="68">
        <v>0.20479900000000001</v>
      </c>
      <c r="D283" s="68">
        <v>0.1605129307</v>
      </c>
      <c r="E283" s="67">
        <f t="shared" si="4"/>
        <v>78.375837137876644</v>
      </c>
    </row>
    <row r="284" spans="1:5" ht="40.200000000000003" customHeight="1">
      <c r="A284" s="66" t="s">
        <v>265</v>
      </c>
      <c r="B284" s="68">
        <v>9.210299999999999E-2</v>
      </c>
      <c r="C284" s="68">
        <v>9.210299999999999E-2</v>
      </c>
      <c r="D284" s="68">
        <v>7.8786547700000001E-2</v>
      </c>
      <c r="E284" s="67">
        <f t="shared" si="4"/>
        <v>85.541782243792284</v>
      </c>
    </row>
    <row r="285" spans="1:5" ht="23.4" customHeight="1">
      <c r="A285" s="66" t="s">
        <v>266</v>
      </c>
      <c r="B285" s="68">
        <v>0.31593100000000002</v>
      </c>
      <c r="C285" s="68">
        <v>0.31593100000000002</v>
      </c>
      <c r="D285" s="68">
        <v>0.3141852</v>
      </c>
      <c r="E285" s="67">
        <f t="shared" si="4"/>
        <v>99.447410985310086</v>
      </c>
    </row>
    <row r="286" spans="1:5" ht="40.200000000000003" customHeight="1">
      <c r="A286" s="66" t="s">
        <v>267</v>
      </c>
      <c r="B286" s="68">
        <v>0.1196</v>
      </c>
      <c r="C286" s="68">
        <v>0.1196</v>
      </c>
      <c r="D286" s="68">
        <v>0.1196</v>
      </c>
      <c r="E286" s="67">
        <f t="shared" si="4"/>
        <v>100</v>
      </c>
    </row>
    <row r="287" spans="1:5" ht="40.200000000000003" customHeight="1">
      <c r="A287" s="66" t="s">
        <v>268</v>
      </c>
      <c r="B287" s="68">
        <v>0.19633100000000001</v>
      </c>
      <c r="C287" s="68">
        <v>0.19633100000000001</v>
      </c>
      <c r="D287" s="68">
        <v>0.19458520000000001</v>
      </c>
      <c r="E287" s="67">
        <f t="shared" si="4"/>
        <v>99.110787394756812</v>
      </c>
    </row>
    <row r="288" spans="1:5" ht="23.4" customHeight="1">
      <c r="A288" s="66" t="s">
        <v>269</v>
      </c>
      <c r="B288" s="68">
        <v>16.356506</v>
      </c>
      <c r="C288" s="68">
        <v>27.993369809999997</v>
      </c>
      <c r="D288" s="68">
        <v>20.119275065100002</v>
      </c>
      <c r="E288" s="67">
        <f t="shared" si="4"/>
        <v>71.871572453248717</v>
      </c>
    </row>
    <row r="289" spans="1:5" ht="23.4" customHeight="1">
      <c r="A289" s="66" t="s">
        <v>270</v>
      </c>
      <c r="B289" s="68">
        <v>16.356506</v>
      </c>
      <c r="C289" s="68">
        <v>27.993369809999997</v>
      </c>
      <c r="D289" s="68">
        <v>20.119275065100002</v>
      </c>
      <c r="E289" s="67">
        <f t="shared" si="4"/>
        <v>71.871572453248717</v>
      </c>
    </row>
    <row r="290" spans="1:5" ht="23.4" customHeight="1">
      <c r="A290" s="66" t="s">
        <v>36</v>
      </c>
      <c r="B290" s="68">
        <v>85.452143000000007</v>
      </c>
      <c r="C290" s="68">
        <v>231.1002742</v>
      </c>
      <c r="D290" s="68">
        <v>239.30637257469999</v>
      </c>
      <c r="E290" s="67">
        <f t="shared" si="4"/>
        <v>103.55088214546998</v>
      </c>
    </row>
    <row r="291" spans="1:5" ht="23.4" customHeight="1">
      <c r="A291" s="66" t="s">
        <v>271</v>
      </c>
      <c r="B291" s="68">
        <v>2.4557150000000001</v>
      </c>
      <c r="C291" s="68">
        <v>2.4557150000000001</v>
      </c>
      <c r="D291" s="68">
        <v>2.2708895839000003</v>
      </c>
      <c r="E291" s="67">
        <f t="shared" si="4"/>
        <v>92.473661801145496</v>
      </c>
    </row>
    <row r="292" spans="1:5" ht="23.4" customHeight="1">
      <c r="A292" s="66" t="s">
        <v>66</v>
      </c>
      <c r="B292" s="68">
        <v>0.408551</v>
      </c>
      <c r="C292" s="68">
        <v>0.408551</v>
      </c>
      <c r="D292" s="68">
        <v>0.25364150549999998</v>
      </c>
      <c r="E292" s="67">
        <f t="shared" si="4"/>
        <v>62.083192918387176</v>
      </c>
    </row>
    <row r="293" spans="1:5" ht="23.4" customHeight="1">
      <c r="A293" s="66" t="s">
        <v>67</v>
      </c>
      <c r="B293" s="68">
        <v>0.88435900000000001</v>
      </c>
      <c r="C293" s="68">
        <v>0.88435900000000001</v>
      </c>
      <c r="D293" s="68">
        <v>0.79523692800000001</v>
      </c>
      <c r="E293" s="67">
        <f t="shared" si="4"/>
        <v>89.922410242899105</v>
      </c>
    </row>
    <row r="294" spans="1:5" ht="40.200000000000003" customHeight="1">
      <c r="A294" s="66" t="s">
        <v>272</v>
      </c>
      <c r="B294" s="68">
        <v>1.1628049999999999</v>
      </c>
      <c r="C294" s="68">
        <v>1.1628049999999999</v>
      </c>
      <c r="D294" s="68">
        <v>1.2220111504</v>
      </c>
      <c r="E294" s="67">
        <f t="shared" si="4"/>
        <v>105.09166630690443</v>
      </c>
    </row>
    <row r="295" spans="1:5" ht="23.4" customHeight="1">
      <c r="A295" s="66" t="s">
        <v>273</v>
      </c>
      <c r="B295" s="68">
        <v>9.1600859999999997</v>
      </c>
      <c r="C295" s="68">
        <v>9.1600859999999997</v>
      </c>
      <c r="D295" s="68">
        <v>20.579071418500003</v>
      </c>
      <c r="E295" s="71" t="s">
        <v>441</v>
      </c>
    </row>
    <row r="296" spans="1:5" ht="23.4" customHeight="1">
      <c r="A296" s="66" t="s">
        <v>274</v>
      </c>
      <c r="B296" s="68">
        <v>6.4324639999999995</v>
      </c>
      <c r="C296" s="68">
        <v>6.4324639999999995</v>
      </c>
      <c r="D296" s="68">
        <v>17.172454250000001</v>
      </c>
      <c r="E296" s="71" t="s">
        <v>440</v>
      </c>
    </row>
    <row r="297" spans="1:5" ht="23.4" customHeight="1">
      <c r="A297" s="66" t="s">
        <v>275</v>
      </c>
      <c r="B297" s="68">
        <v>0.81895299999999993</v>
      </c>
      <c r="C297" s="68">
        <v>0.81895299999999993</v>
      </c>
      <c r="D297" s="68">
        <v>1.513001</v>
      </c>
      <c r="E297" s="67">
        <f t="shared" si="4"/>
        <v>184.74820899367853</v>
      </c>
    </row>
    <row r="298" spans="1:5" ht="23.4" customHeight="1">
      <c r="A298" s="66" t="s">
        <v>276</v>
      </c>
      <c r="B298" s="68">
        <v>0.68944099999999997</v>
      </c>
      <c r="C298" s="68">
        <v>0.68944099999999997</v>
      </c>
      <c r="D298" s="68">
        <v>0.66903629799999997</v>
      </c>
      <c r="E298" s="67">
        <f t="shared" si="4"/>
        <v>97.040399105942356</v>
      </c>
    </row>
    <row r="299" spans="1:5" ht="23.4" customHeight="1">
      <c r="A299" s="66" t="s">
        <v>277</v>
      </c>
      <c r="B299" s="68">
        <v>0.48351000000000005</v>
      </c>
      <c r="C299" s="68">
        <v>0.48351000000000005</v>
      </c>
      <c r="D299" s="68">
        <v>0.56522244799999999</v>
      </c>
      <c r="E299" s="67">
        <f t="shared" si="4"/>
        <v>116.89984653885131</v>
      </c>
    </row>
    <row r="300" spans="1:5" ht="23.4" customHeight="1">
      <c r="A300" s="66" t="s">
        <v>278</v>
      </c>
      <c r="B300" s="68">
        <v>0.16877899999999998</v>
      </c>
      <c r="C300" s="68">
        <v>0.16877899999999998</v>
      </c>
      <c r="D300" s="68">
        <v>0.26875110000000002</v>
      </c>
      <c r="E300" s="67">
        <f t="shared" si="4"/>
        <v>159.23254670308512</v>
      </c>
    </row>
    <row r="301" spans="1:5" ht="23.4" customHeight="1">
      <c r="A301" s="66" t="s">
        <v>279</v>
      </c>
      <c r="B301" s="68">
        <v>0.34626200000000001</v>
      </c>
      <c r="C301" s="68">
        <v>0.34626200000000001</v>
      </c>
      <c r="D301" s="68">
        <v>0.37326033250000001</v>
      </c>
      <c r="E301" s="67">
        <f t="shared" si="4"/>
        <v>107.79708212278562</v>
      </c>
    </row>
    <row r="302" spans="1:5" ht="23.4" customHeight="1">
      <c r="A302" s="66" t="s">
        <v>280</v>
      </c>
      <c r="B302" s="68">
        <v>0.22067700000000001</v>
      </c>
      <c r="C302" s="68">
        <v>0.22067700000000001</v>
      </c>
      <c r="D302" s="68">
        <v>1.7345990000000002E-2</v>
      </c>
      <c r="E302" s="67">
        <f t="shared" si="4"/>
        <v>7.8603524608364266</v>
      </c>
    </row>
    <row r="303" spans="1:5" ht="23.4" customHeight="1">
      <c r="A303" s="66" t="s">
        <v>281</v>
      </c>
      <c r="B303" s="68">
        <v>18.049092999999999</v>
      </c>
      <c r="C303" s="68">
        <v>18.049092999999999</v>
      </c>
      <c r="D303" s="68">
        <v>22.275556938899999</v>
      </c>
      <c r="E303" s="67">
        <f t="shared" si="4"/>
        <v>123.41648934325953</v>
      </c>
    </row>
    <row r="304" spans="1:5" ht="23.4" customHeight="1">
      <c r="A304" s="66" t="s">
        <v>282</v>
      </c>
      <c r="B304" s="68">
        <v>17.950893000000001</v>
      </c>
      <c r="C304" s="68">
        <v>17.950893000000001</v>
      </c>
      <c r="D304" s="68">
        <v>22.249056938899997</v>
      </c>
      <c r="E304" s="67">
        <f t="shared" si="4"/>
        <v>123.94401180431522</v>
      </c>
    </row>
    <row r="305" spans="1:5" ht="40.200000000000003" customHeight="1">
      <c r="A305" s="66" t="s">
        <v>283</v>
      </c>
      <c r="B305" s="68">
        <v>9.8199999999999996E-2</v>
      </c>
      <c r="C305" s="68">
        <v>9.8199999999999996E-2</v>
      </c>
      <c r="D305" s="68">
        <v>2.6499999999999999E-2</v>
      </c>
      <c r="E305" s="67">
        <f t="shared" si="4"/>
        <v>26.985743380855396</v>
      </c>
    </row>
    <row r="306" spans="1:5" ht="23.4" customHeight="1">
      <c r="A306" s="66" t="s">
        <v>284</v>
      </c>
      <c r="B306" s="68">
        <v>12.91277</v>
      </c>
      <c r="C306" s="68">
        <v>165.4609012</v>
      </c>
      <c r="D306" s="68">
        <v>163.73207528799998</v>
      </c>
      <c r="E306" s="67">
        <f t="shared" si="4"/>
        <v>98.955145354907557</v>
      </c>
    </row>
    <row r="307" spans="1:5" ht="23.4" customHeight="1">
      <c r="A307" s="66" t="s">
        <v>285</v>
      </c>
      <c r="B307" s="68">
        <v>1.3686610000000001</v>
      </c>
      <c r="C307" s="68">
        <v>1.3686610000000001</v>
      </c>
      <c r="D307" s="68">
        <v>1.4489169693999999</v>
      </c>
      <c r="E307" s="67">
        <f t="shared" si="4"/>
        <v>105.86383110207713</v>
      </c>
    </row>
    <row r="308" spans="1:5" ht="23.4" customHeight="1">
      <c r="A308" s="66" t="s">
        <v>286</v>
      </c>
      <c r="B308" s="68">
        <v>0.59017600000000003</v>
      </c>
      <c r="C308" s="68">
        <v>0.59017600000000003</v>
      </c>
      <c r="D308" s="68">
        <v>0.60093769470000002</v>
      </c>
      <c r="E308" s="67">
        <f t="shared" si="4"/>
        <v>101.82347209984819</v>
      </c>
    </row>
    <row r="309" spans="1:5" ht="23.4" customHeight="1">
      <c r="A309" s="66" t="s">
        <v>287</v>
      </c>
      <c r="B309" s="68">
        <v>0.249558</v>
      </c>
      <c r="C309" s="68">
        <v>0.249558</v>
      </c>
      <c r="D309" s="68">
        <v>0.31648156519999998</v>
      </c>
      <c r="E309" s="67">
        <f t="shared" si="4"/>
        <v>126.81683825002604</v>
      </c>
    </row>
    <row r="310" spans="1:5" ht="23.4" customHeight="1">
      <c r="A310" s="66" t="s">
        <v>288</v>
      </c>
      <c r="B310" s="68">
        <v>1.8942939999999999</v>
      </c>
      <c r="C310" s="68">
        <v>1.8942939999999999</v>
      </c>
      <c r="D310" s="68">
        <v>2.0431190984000001</v>
      </c>
      <c r="E310" s="67">
        <f t="shared" si="4"/>
        <v>107.85649420839638</v>
      </c>
    </row>
    <row r="311" spans="1:5" ht="23.4" customHeight="1">
      <c r="A311" s="66" t="s">
        <v>289</v>
      </c>
      <c r="B311" s="68">
        <v>0.14893599999999999</v>
      </c>
      <c r="C311" s="68">
        <v>0.14893599999999999</v>
      </c>
      <c r="D311" s="68">
        <v>0.1855629865</v>
      </c>
      <c r="E311" s="67">
        <f t="shared" si="4"/>
        <v>124.59243332706666</v>
      </c>
    </row>
    <row r="312" spans="1:5" ht="23.4" customHeight="1">
      <c r="A312" s="66" t="s">
        <v>290</v>
      </c>
      <c r="B312" s="68">
        <v>8.9130999999999988E-2</v>
      </c>
      <c r="C312" s="68">
        <v>8.9130999999999988E-2</v>
      </c>
      <c r="D312" s="68">
        <v>0.149423</v>
      </c>
      <c r="E312" s="67">
        <f t="shared" si="4"/>
        <v>167.64425396326757</v>
      </c>
    </row>
    <row r="313" spans="1:5" ht="23.4" customHeight="1">
      <c r="A313" s="66" t="s">
        <v>291</v>
      </c>
      <c r="B313" s="68">
        <v>0</v>
      </c>
      <c r="C313" s="68">
        <v>0</v>
      </c>
      <c r="D313" s="68">
        <v>0.33939625400000001</v>
      </c>
      <c r="E313" s="67"/>
    </row>
    <row r="314" spans="1:5" ht="23.4" customHeight="1">
      <c r="A314" s="66" t="s">
        <v>292</v>
      </c>
      <c r="B314" s="68">
        <v>0</v>
      </c>
      <c r="C314" s="68">
        <v>0</v>
      </c>
      <c r="D314" s="68">
        <v>8.6328927200000016E-2</v>
      </c>
      <c r="E314" s="67"/>
    </row>
    <row r="315" spans="1:5" ht="40.200000000000003" customHeight="1">
      <c r="A315" s="66" t="s">
        <v>293</v>
      </c>
      <c r="B315" s="68">
        <v>8.3650000000000002</v>
      </c>
      <c r="C315" s="68">
        <v>160.91313119999998</v>
      </c>
      <c r="D315" s="68">
        <v>158.34524829899999</v>
      </c>
      <c r="E315" s="67">
        <f t="shared" si="4"/>
        <v>98.40418063967175</v>
      </c>
    </row>
    <row r="316" spans="1:5" ht="23.4" customHeight="1">
      <c r="A316" s="66" t="s">
        <v>294</v>
      </c>
      <c r="B316" s="68">
        <v>0.20701399999999998</v>
      </c>
      <c r="C316" s="68">
        <v>0.20701399999999998</v>
      </c>
      <c r="D316" s="68">
        <v>0.21666049359999998</v>
      </c>
      <c r="E316" s="67">
        <f t="shared" si="4"/>
        <v>104.65982667838891</v>
      </c>
    </row>
    <row r="317" spans="1:5" ht="23.4" customHeight="1">
      <c r="A317" s="66" t="s">
        <v>295</v>
      </c>
      <c r="B317" s="68">
        <v>0</v>
      </c>
      <c r="C317" s="68">
        <v>0</v>
      </c>
      <c r="D317" s="68">
        <v>6.2938967000000009E-3</v>
      </c>
      <c r="E317" s="67"/>
    </row>
    <row r="318" spans="1:5" ht="23.4" customHeight="1">
      <c r="A318" s="66" t="s">
        <v>296</v>
      </c>
      <c r="B318" s="68">
        <v>0</v>
      </c>
      <c r="C318" s="68">
        <v>0</v>
      </c>
      <c r="D318" s="68">
        <v>6.2938967000000009E-3</v>
      </c>
      <c r="E318" s="67"/>
    </row>
    <row r="319" spans="1:5" ht="23.4" customHeight="1">
      <c r="A319" s="66" t="s">
        <v>297</v>
      </c>
      <c r="B319" s="68">
        <v>3.5149529999999998</v>
      </c>
      <c r="C319" s="68">
        <v>3.5149529999999998</v>
      </c>
      <c r="D319" s="68">
        <v>3.3405555849000006</v>
      </c>
      <c r="E319" s="67">
        <f t="shared" si="4"/>
        <v>95.038414024312729</v>
      </c>
    </row>
    <row r="320" spans="1:5" ht="23.4" customHeight="1">
      <c r="A320" s="66" t="s">
        <v>298</v>
      </c>
      <c r="B320" s="68">
        <v>3.5149529999999998</v>
      </c>
      <c r="C320" s="68">
        <v>3.5149529999999998</v>
      </c>
      <c r="D320" s="68">
        <v>3.3405555849000006</v>
      </c>
      <c r="E320" s="67">
        <f t="shared" si="4"/>
        <v>95.038414024312729</v>
      </c>
    </row>
    <row r="321" spans="1:5" ht="23.4" customHeight="1">
      <c r="A321" s="66" t="s">
        <v>299</v>
      </c>
      <c r="B321" s="68">
        <v>11.315241000000002</v>
      </c>
      <c r="C321" s="68">
        <v>11.315241000000002</v>
      </c>
      <c r="D321" s="68">
        <v>11.540722281999999</v>
      </c>
      <c r="E321" s="67">
        <f t="shared" si="4"/>
        <v>101.99272186955626</v>
      </c>
    </row>
    <row r="322" spans="1:5" ht="23.4" customHeight="1">
      <c r="A322" s="66" t="s">
        <v>300</v>
      </c>
      <c r="B322" s="68">
        <v>2.0369060000000001</v>
      </c>
      <c r="C322" s="68">
        <v>2.0369060000000001</v>
      </c>
      <c r="D322" s="68">
        <v>2.0155659582999998</v>
      </c>
      <c r="E322" s="67">
        <f t="shared" si="4"/>
        <v>98.952330559191225</v>
      </c>
    </row>
    <row r="323" spans="1:5" ht="23.4" customHeight="1">
      <c r="A323" s="66" t="s">
        <v>301</v>
      </c>
      <c r="B323" s="68">
        <v>8.8194580000000009</v>
      </c>
      <c r="C323" s="68">
        <v>8.8194580000000009</v>
      </c>
      <c r="D323" s="68">
        <v>9.1460310093999997</v>
      </c>
      <c r="E323" s="67">
        <f t="shared" si="4"/>
        <v>103.70286937587321</v>
      </c>
    </row>
    <row r="324" spans="1:5" ht="23.4" customHeight="1">
      <c r="A324" s="66" t="s">
        <v>302</v>
      </c>
      <c r="B324" s="68">
        <v>0.45857700000000007</v>
      </c>
      <c r="C324" s="68">
        <v>0.45857700000000007</v>
      </c>
      <c r="D324" s="68">
        <v>0.37912531430000002</v>
      </c>
      <c r="E324" s="67">
        <f t="shared" si="4"/>
        <v>82.674297729716045</v>
      </c>
    </row>
    <row r="325" spans="1:5" ht="40.200000000000003" customHeight="1">
      <c r="A325" s="66" t="s">
        <v>303</v>
      </c>
      <c r="B325" s="74">
        <v>2.9999999999999997E-4</v>
      </c>
      <c r="C325" s="74">
        <v>2.9999999999999997E-4</v>
      </c>
      <c r="D325" s="68">
        <v>0</v>
      </c>
      <c r="E325" s="67">
        <f t="shared" si="4"/>
        <v>0</v>
      </c>
    </row>
    <row r="326" spans="1:5" ht="40.200000000000003" customHeight="1">
      <c r="A326" s="66" t="s">
        <v>304</v>
      </c>
      <c r="B326" s="73">
        <v>0.46890799999999999</v>
      </c>
      <c r="C326" s="73">
        <v>0.46890799999999999</v>
      </c>
      <c r="D326" s="73">
        <v>0.46532030000000002</v>
      </c>
      <c r="E326" s="67">
        <f t="shared" ref="E326:E389" si="5">D326/C326*100</f>
        <v>99.234881895808996</v>
      </c>
    </row>
    <row r="327" spans="1:5" ht="40.200000000000003" customHeight="1">
      <c r="A327" s="66" t="s">
        <v>305</v>
      </c>
      <c r="B327" s="73">
        <v>0.46890799999999999</v>
      </c>
      <c r="C327" s="73">
        <v>0.46890799999999999</v>
      </c>
      <c r="D327" s="73">
        <v>0.46532030000000002</v>
      </c>
      <c r="E327" s="67">
        <f t="shared" si="5"/>
        <v>99.234881895808996</v>
      </c>
    </row>
    <row r="328" spans="1:5" ht="23.4" customHeight="1">
      <c r="A328" s="66" t="s">
        <v>306</v>
      </c>
      <c r="B328" s="68">
        <v>6.6429</v>
      </c>
      <c r="C328" s="68">
        <v>6.6429</v>
      </c>
      <c r="D328" s="68">
        <v>6.7405050000000006</v>
      </c>
      <c r="E328" s="67">
        <f t="shared" si="5"/>
        <v>101.46931310120581</v>
      </c>
    </row>
    <row r="329" spans="1:5" ht="23.4" customHeight="1">
      <c r="A329" s="66" t="s">
        <v>307</v>
      </c>
      <c r="B329" s="68">
        <v>0.9</v>
      </c>
      <c r="C329" s="68">
        <v>0.9</v>
      </c>
      <c r="D329" s="68">
        <v>0.99760499999999996</v>
      </c>
      <c r="E329" s="67">
        <f t="shared" si="5"/>
        <v>110.845</v>
      </c>
    </row>
    <row r="330" spans="1:5" ht="23.4" customHeight="1">
      <c r="A330" s="66" t="s">
        <v>308</v>
      </c>
      <c r="B330" s="68">
        <v>5.7428999999999997</v>
      </c>
      <c r="C330" s="68">
        <v>5.7428999999999997</v>
      </c>
      <c r="D330" s="68">
        <v>5.7428999999999997</v>
      </c>
      <c r="E330" s="67">
        <f t="shared" si="5"/>
        <v>100</v>
      </c>
    </row>
    <row r="331" spans="1:5" ht="23.4" customHeight="1">
      <c r="A331" s="66" t="s">
        <v>309</v>
      </c>
      <c r="B331" s="73">
        <v>4.3999999999999997E-2</v>
      </c>
      <c r="C331" s="73">
        <v>4.3999999999999997E-2</v>
      </c>
      <c r="D331" s="73">
        <v>3.9397761199999999E-2</v>
      </c>
      <c r="E331" s="67">
        <f t="shared" si="5"/>
        <v>89.540366363636366</v>
      </c>
    </row>
    <row r="332" spans="1:5" ht="23.4" customHeight="1">
      <c r="A332" s="66" t="s">
        <v>310</v>
      </c>
      <c r="B332" s="73">
        <v>4.3999999999999997E-2</v>
      </c>
      <c r="C332" s="73">
        <v>4.3999999999999997E-2</v>
      </c>
      <c r="D332" s="73">
        <v>3.9397761199999999E-2</v>
      </c>
      <c r="E332" s="67">
        <f t="shared" si="5"/>
        <v>89.540366363636366</v>
      </c>
    </row>
    <row r="333" spans="1:5" ht="23.4" customHeight="1">
      <c r="A333" s="66" t="s">
        <v>311</v>
      </c>
      <c r="B333" s="68">
        <v>20.888476999999998</v>
      </c>
      <c r="C333" s="68">
        <v>13.988477</v>
      </c>
      <c r="D333" s="68">
        <v>8.3159845205999989</v>
      </c>
      <c r="E333" s="67">
        <f t="shared" si="5"/>
        <v>59.448820058109256</v>
      </c>
    </row>
    <row r="334" spans="1:5" ht="23.4" customHeight="1">
      <c r="A334" s="66" t="s">
        <v>312</v>
      </c>
      <c r="B334" s="68">
        <v>20.888476999999998</v>
      </c>
      <c r="C334" s="68">
        <v>13.988477</v>
      </c>
      <c r="D334" s="68">
        <v>8.3159845205999989</v>
      </c>
      <c r="E334" s="67">
        <f t="shared" si="5"/>
        <v>59.448820058109256</v>
      </c>
    </row>
    <row r="335" spans="1:5" ht="23.4" customHeight="1">
      <c r="A335" s="66" t="s">
        <v>37</v>
      </c>
      <c r="B335" s="68">
        <v>5.0959509999999995</v>
      </c>
      <c r="C335" s="68">
        <v>2.5959509999999999</v>
      </c>
      <c r="D335" s="68">
        <v>1.7201286667</v>
      </c>
      <c r="E335" s="67">
        <f t="shared" si="5"/>
        <v>66.261985172293308</v>
      </c>
    </row>
    <row r="336" spans="1:5" ht="23.4" customHeight="1">
      <c r="A336" s="66" t="s">
        <v>313</v>
      </c>
      <c r="B336" s="68">
        <v>0.99108999999999992</v>
      </c>
      <c r="C336" s="68">
        <v>0.99108999999999992</v>
      </c>
      <c r="D336" s="68">
        <v>1.0549787032</v>
      </c>
      <c r="E336" s="67">
        <f t="shared" si="5"/>
        <v>106.44630691460917</v>
      </c>
    </row>
    <row r="337" spans="1:5" ht="23.4" customHeight="1">
      <c r="A337" s="66" t="s">
        <v>66</v>
      </c>
      <c r="B337" s="68">
        <v>0.43875299999999995</v>
      </c>
      <c r="C337" s="68">
        <v>0.43875299999999995</v>
      </c>
      <c r="D337" s="68">
        <v>0.43121289060000001</v>
      </c>
      <c r="E337" s="67">
        <f t="shared" si="5"/>
        <v>98.28146829765268</v>
      </c>
    </row>
    <row r="338" spans="1:5" ht="40.200000000000003" customHeight="1">
      <c r="A338" s="66" t="s">
        <v>314</v>
      </c>
      <c r="B338" s="68">
        <v>0.55233699999999997</v>
      </c>
      <c r="C338" s="68">
        <v>0.55233699999999997</v>
      </c>
      <c r="D338" s="68">
        <v>0.62376581259999997</v>
      </c>
      <c r="E338" s="67">
        <f t="shared" si="5"/>
        <v>112.93210713749033</v>
      </c>
    </row>
    <row r="339" spans="1:5" ht="23.4" customHeight="1">
      <c r="A339" s="66" t="s">
        <v>315</v>
      </c>
      <c r="B339" s="68">
        <v>0.15307999999999999</v>
      </c>
      <c r="C339" s="68">
        <v>0.15307999999999999</v>
      </c>
      <c r="D339" s="68">
        <v>7.7415650000000003E-2</v>
      </c>
      <c r="E339" s="67">
        <f t="shared" si="5"/>
        <v>50.572021165403712</v>
      </c>
    </row>
    <row r="340" spans="1:5" ht="23.4" customHeight="1">
      <c r="A340" s="66" t="s">
        <v>316</v>
      </c>
      <c r="B340" s="68">
        <v>0.15307999999999999</v>
      </c>
      <c r="C340" s="68">
        <v>0.15307999999999999</v>
      </c>
      <c r="D340" s="68">
        <v>7.7415650000000003E-2</v>
      </c>
      <c r="E340" s="67">
        <f t="shared" si="5"/>
        <v>50.572021165403712</v>
      </c>
    </row>
    <row r="341" spans="1:5" ht="23.4" customHeight="1">
      <c r="A341" s="66" t="s">
        <v>317</v>
      </c>
      <c r="B341" s="68">
        <v>1.451781</v>
      </c>
      <c r="C341" s="68">
        <v>1.451781</v>
      </c>
      <c r="D341" s="68">
        <v>0.58773431350000005</v>
      </c>
      <c r="E341" s="67">
        <f t="shared" si="5"/>
        <v>40.483675809230185</v>
      </c>
    </row>
    <row r="342" spans="1:5" ht="23.4" customHeight="1">
      <c r="A342" s="66" t="s">
        <v>318</v>
      </c>
      <c r="B342" s="68">
        <v>0.47631899999999994</v>
      </c>
      <c r="C342" s="68">
        <v>0.47631899999999994</v>
      </c>
      <c r="D342" s="68">
        <v>0.5128217717000001</v>
      </c>
      <c r="E342" s="67">
        <f t="shared" si="5"/>
        <v>107.66351367465926</v>
      </c>
    </row>
    <row r="343" spans="1:5" ht="23.4" customHeight="1">
      <c r="A343" s="66" t="s">
        <v>319</v>
      </c>
      <c r="B343" s="68">
        <v>5.0962E-2</v>
      </c>
      <c r="C343" s="68">
        <v>5.0962E-2</v>
      </c>
      <c r="D343" s="68">
        <v>3.76043998E-2</v>
      </c>
      <c r="E343" s="67">
        <f t="shared" si="5"/>
        <v>73.789097366665359</v>
      </c>
    </row>
    <row r="344" spans="1:5" ht="23.4" customHeight="1">
      <c r="A344" s="66" t="s">
        <v>320</v>
      </c>
      <c r="B344" s="68">
        <v>0.92449999999999999</v>
      </c>
      <c r="C344" s="68">
        <v>0.92449999999999999</v>
      </c>
      <c r="D344" s="68">
        <v>3.7308142000000002E-2</v>
      </c>
      <c r="E344" s="67">
        <f t="shared" si="5"/>
        <v>4.0354939967550036</v>
      </c>
    </row>
    <row r="345" spans="1:5" ht="23.4" customHeight="1">
      <c r="A345" s="66" t="s">
        <v>321</v>
      </c>
      <c r="B345" s="68">
        <v>2.5</v>
      </c>
      <c r="C345" s="68">
        <v>0</v>
      </c>
      <c r="D345" s="68">
        <v>0</v>
      </c>
      <c r="E345" s="67"/>
    </row>
    <row r="346" spans="1:5" ht="23.4" customHeight="1">
      <c r="A346" s="66" t="s">
        <v>322</v>
      </c>
      <c r="B346" s="68">
        <v>2.5</v>
      </c>
      <c r="C346" s="68">
        <v>0</v>
      </c>
      <c r="D346" s="68">
        <v>0</v>
      </c>
      <c r="E346" s="67"/>
    </row>
    <row r="347" spans="1:5" ht="23.4" customHeight="1">
      <c r="A347" s="66" t="s">
        <v>38</v>
      </c>
      <c r="B347" s="68">
        <v>197.81315899999998</v>
      </c>
      <c r="C347" s="68">
        <v>303.29401349</v>
      </c>
      <c r="D347" s="68">
        <v>332.48299365280002</v>
      </c>
      <c r="E347" s="67">
        <f t="shared" si="5"/>
        <v>109.62398823073454</v>
      </c>
    </row>
    <row r="348" spans="1:5" ht="23.4" customHeight="1">
      <c r="A348" s="66" t="s">
        <v>323</v>
      </c>
      <c r="B348" s="68">
        <v>40.779449</v>
      </c>
      <c r="C348" s="68">
        <v>48.348923999999997</v>
      </c>
      <c r="D348" s="68">
        <v>47.658460437200006</v>
      </c>
      <c r="E348" s="67">
        <f t="shared" si="5"/>
        <v>98.571915348519454</v>
      </c>
    </row>
    <row r="349" spans="1:5" ht="23.4" customHeight="1">
      <c r="A349" s="66" t="s">
        <v>66</v>
      </c>
      <c r="B349" s="68">
        <v>5.4196179999999998</v>
      </c>
      <c r="C349" s="68">
        <v>5.4196179999999998</v>
      </c>
      <c r="D349" s="68">
        <v>5.5631156070000003</v>
      </c>
      <c r="E349" s="67">
        <f t="shared" si="5"/>
        <v>102.6477439369343</v>
      </c>
    </row>
    <row r="350" spans="1:5" ht="23.4" customHeight="1">
      <c r="A350" s="66" t="s">
        <v>77</v>
      </c>
      <c r="B350" s="73">
        <v>4.6101999999999997E-2</v>
      </c>
      <c r="C350" s="73">
        <v>4.6101999999999997E-2</v>
      </c>
      <c r="D350" s="73">
        <v>5.43814065E-2</v>
      </c>
      <c r="E350" s="67">
        <f t="shared" si="5"/>
        <v>117.95888790074184</v>
      </c>
    </row>
    <row r="351" spans="1:5" ht="23.4" customHeight="1">
      <c r="A351" s="66" t="s">
        <v>324</v>
      </c>
      <c r="B351" s="68">
        <v>4.0274339999999995</v>
      </c>
      <c r="C351" s="68">
        <v>4.0274339999999995</v>
      </c>
      <c r="D351" s="68">
        <v>5.1896384047000002</v>
      </c>
      <c r="E351" s="67">
        <f t="shared" si="5"/>
        <v>128.85719305890549</v>
      </c>
    </row>
    <row r="352" spans="1:5" ht="23.4" customHeight="1">
      <c r="A352" s="66" t="s">
        <v>325</v>
      </c>
      <c r="B352" s="68">
        <v>0.54975399999999996</v>
      </c>
      <c r="C352" s="68">
        <v>0.54975399999999996</v>
      </c>
      <c r="D352" s="68">
        <v>0.89310928249999999</v>
      </c>
      <c r="E352" s="67">
        <f t="shared" si="5"/>
        <v>162.45616812246934</v>
      </c>
    </row>
    <row r="353" spans="1:5" ht="23.4" customHeight="1">
      <c r="A353" s="66" t="s">
        <v>326</v>
      </c>
      <c r="B353" s="68">
        <v>2.6270009999999999</v>
      </c>
      <c r="C353" s="68">
        <v>2.6270009999999999</v>
      </c>
      <c r="D353" s="68">
        <v>2.3679885174999997</v>
      </c>
      <c r="E353" s="67">
        <f t="shared" si="5"/>
        <v>90.140373661829585</v>
      </c>
    </row>
    <row r="354" spans="1:5" ht="40.200000000000003" customHeight="1">
      <c r="A354" s="66" t="s">
        <v>327</v>
      </c>
      <c r="B354" s="68">
        <v>1.1937679999999999</v>
      </c>
      <c r="C354" s="68">
        <v>1.1937679999999999</v>
      </c>
      <c r="D354" s="68">
        <v>1.2849415654</v>
      </c>
      <c r="E354" s="67">
        <f t="shared" si="5"/>
        <v>107.63746099744675</v>
      </c>
    </row>
    <row r="355" spans="1:5" ht="40.200000000000003" customHeight="1">
      <c r="A355" s="66" t="s">
        <v>328</v>
      </c>
      <c r="B355" s="68">
        <v>26.915771999999997</v>
      </c>
      <c r="C355" s="68">
        <v>34.485246999999994</v>
      </c>
      <c r="D355" s="68">
        <v>32.305285653600002</v>
      </c>
      <c r="E355" s="67">
        <f t="shared" si="5"/>
        <v>93.678568268918028</v>
      </c>
    </row>
    <row r="356" spans="1:5" ht="23.4" customHeight="1">
      <c r="A356" s="66" t="s">
        <v>329</v>
      </c>
      <c r="B356" s="68">
        <v>1.0239100000000001</v>
      </c>
      <c r="C356" s="68">
        <v>1.0239100000000001</v>
      </c>
      <c r="D356" s="68">
        <v>0.84662201079999999</v>
      </c>
      <c r="E356" s="67">
        <f t="shared" si="5"/>
        <v>82.685197995917605</v>
      </c>
    </row>
    <row r="357" spans="1:5" ht="23.4" customHeight="1">
      <c r="A357" s="66" t="s">
        <v>330</v>
      </c>
      <c r="B357" s="68">
        <v>1.0239100000000001</v>
      </c>
      <c r="C357" s="68">
        <v>1.0239100000000001</v>
      </c>
      <c r="D357" s="68">
        <v>0.84662201079999999</v>
      </c>
      <c r="E357" s="67">
        <f t="shared" si="5"/>
        <v>82.685197995917605</v>
      </c>
    </row>
    <row r="358" spans="1:5" ht="23.4" customHeight="1">
      <c r="A358" s="66" t="s">
        <v>331</v>
      </c>
      <c r="B358" s="68">
        <v>15.929167000000001</v>
      </c>
      <c r="C358" s="68">
        <v>15.929167000000001</v>
      </c>
      <c r="D358" s="68">
        <v>17.536836441599998</v>
      </c>
      <c r="E358" s="67">
        <f t="shared" si="5"/>
        <v>110.09261464582548</v>
      </c>
    </row>
    <row r="359" spans="1:5" ht="40.200000000000003" customHeight="1">
      <c r="A359" s="66" t="s">
        <v>332</v>
      </c>
      <c r="B359" s="68">
        <v>15.929167000000001</v>
      </c>
      <c r="C359" s="68">
        <v>15.929167000000001</v>
      </c>
      <c r="D359" s="68">
        <v>17.536836441599998</v>
      </c>
      <c r="E359" s="67">
        <f t="shared" si="5"/>
        <v>110.09261464582548</v>
      </c>
    </row>
    <row r="360" spans="1:5" ht="23.4" customHeight="1">
      <c r="A360" s="66" t="s">
        <v>333</v>
      </c>
      <c r="B360" s="68">
        <v>33.598909999999997</v>
      </c>
      <c r="C360" s="68">
        <v>33.598909999999997</v>
      </c>
      <c r="D360" s="68">
        <v>33.730432324899994</v>
      </c>
      <c r="E360" s="67">
        <f t="shared" si="5"/>
        <v>100.39144818953946</v>
      </c>
    </row>
    <row r="361" spans="1:5" ht="23.4" customHeight="1">
      <c r="A361" s="66" t="s">
        <v>334</v>
      </c>
      <c r="B361" s="68">
        <v>33.598909999999997</v>
      </c>
      <c r="C361" s="68">
        <v>33.598909999999997</v>
      </c>
      <c r="D361" s="68">
        <v>33.730432324899994</v>
      </c>
      <c r="E361" s="67">
        <f t="shared" si="5"/>
        <v>100.39144818953946</v>
      </c>
    </row>
    <row r="362" spans="1:5" ht="23.4" customHeight="1">
      <c r="A362" s="66" t="s">
        <v>335</v>
      </c>
      <c r="B362" s="68">
        <v>0.13087299999999999</v>
      </c>
      <c r="C362" s="68">
        <v>0.13087299999999999</v>
      </c>
      <c r="D362" s="68">
        <v>0.1531669588</v>
      </c>
      <c r="E362" s="67">
        <f t="shared" si="5"/>
        <v>117.03480381744136</v>
      </c>
    </row>
    <row r="363" spans="1:5" ht="23.4" customHeight="1">
      <c r="A363" s="66" t="s">
        <v>336</v>
      </c>
      <c r="B363" s="68">
        <v>0.13087299999999999</v>
      </c>
      <c r="C363" s="68">
        <v>0.13087299999999999</v>
      </c>
      <c r="D363" s="68">
        <v>0.1531669588</v>
      </c>
      <c r="E363" s="67">
        <f t="shared" si="5"/>
        <v>117.03480381744136</v>
      </c>
    </row>
    <row r="364" spans="1:5" ht="23.4" customHeight="1">
      <c r="A364" s="66" t="s">
        <v>337</v>
      </c>
      <c r="B364" s="68">
        <v>106.35084999999999</v>
      </c>
      <c r="C364" s="68">
        <v>204.26222949000001</v>
      </c>
      <c r="D364" s="68">
        <v>232.5574754795</v>
      </c>
      <c r="E364" s="67">
        <f t="shared" si="5"/>
        <v>113.85241219590489</v>
      </c>
    </row>
    <row r="365" spans="1:5" ht="23.4" customHeight="1">
      <c r="A365" s="66" t="s">
        <v>338</v>
      </c>
      <c r="B365" s="68">
        <v>106.35084999999999</v>
      </c>
      <c r="C365" s="68">
        <v>204.26222949000001</v>
      </c>
      <c r="D365" s="68">
        <v>232.5574754795</v>
      </c>
      <c r="E365" s="67">
        <f t="shared" si="5"/>
        <v>113.85241219590489</v>
      </c>
    </row>
    <row r="366" spans="1:5" ht="23.4" customHeight="1">
      <c r="A366" s="66" t="s">
        <v>39</v>
      </c>
      <c r="B366" s="68">
        <v>72.256398000000004</v>
      </c>
      <c r="C366" s="68">
        <v>74.264398</v>
      </c>
      <c r="D366" s="68">
        <v>55.133093165399998</v>
      </c>
      <c r="E366" s="67">
        <f t="shared" si="5"/>
        <v>74.238928275430169</v>
      </c>
    </row>
    <row r="367" spans="1:5" ht="23.4" customHeight="1">
      <c r="A367" s="66" t="s">
        <v>339</v>
      </c>
      <c r="B367" s="68">
        <v>16.774262</v>
      </c>
      <c r="C367" s="68">
        <v>22.146262</v>
      </c>
      <c r="D367" s="68">
        <v>21.274881564800001</v>
      </c>
      <c r="E367" s="67">
        <f t="shared" si="5"/>
        <v>96.065338542459216</v>
      </c>
    </row>
    <row r="368" spans="1:5" ht="23.4" customHeight="1">
      <c r="A368" s="66" t="s">
        <v>66</v>
      </c>
      <c r="B368" s="68">
        <v>0.75754900000000003</v>
      </c>
      <c r="C368" s="68">
        <v>0.75754900000000003</v>
      </c>
      <c r="D368" s="68">
        <v>0.5126092874</v>
      </c>
      <c r="E368" s="67">
        <f t="shared" si="5"/>
        <v>67.6668159287386</v>
      </c>
    </row>
    <row r="369" spans="1:5" ht="23.4" customHeight="1">
      <c r="A369" s="66" t="s">
        <v>74</v>
      </c>
      <c r="B369" s="68">
        <v>0.758135</v>
      </c>
      <c r="C369" s="68">
        <v>0.758135</v>
      </c>
      <c r="D369" s="68">
        <v>0.99264336419999999</v>
      </c>
      <c r="E369" s="67">
        <f t="shared" si="5"/>
        <v>130.9322698727799</v>
      </c>
    </row>
    <row r="370" spans="1:5" ht="23.4" customHeight="1">
      <c r="A370" s="66" t="s">
        <v>340</v>
      </c>
      <c r="B370" s="68">
        <v>0.136402</v>
      </c>
      <c r="C370" s="68">
        <v>0.136402</v>
      </c>
      <c r="D370" s="68">
        <v>0.11023315300000001</v>
      </c>
      <c r="E370" s="67">
        <f t="shared" si="5"/>
        <v>80.814909605431012</v>
      </c>
    </row>
    <row r="371" spans="1:5" ht="23.4" customHeight="1">
      <c r="A371" s="66" t="s">
        <v>341</v>
      </c>
      <c r="B371" s="74">
        <v>4.0104000000000001E-2</v>
      </c>
      <c r="C371" s="74">
        <v>4.0104000000000001E-2</v>
      </c>
      <c r="D371" s="74">
        <v>3.9821300000000004E-2</v>
      </c>
      <c r="E371" s="67">
        <f t="shared" si="5"/>
        <v>99.295082784759643</v>
      </c>
    </row>
    <row r="372" spans="1:5" ht="23.4" customHeight="1">
      <c r="A372" s="66" t="s">
        <v>342</v>
      </c>
      <c r="B372" s="68">
        <v>0.1111</v>
      </c>
      <c r="C372" s="68">
        <v>0.1111</v>
      </c>
      <c r="D372" s="68">
        <v>0.12283636349999999</v>
      </c>
      <c r="E372" s="67">
        <f t="shared" si="5"/>
        <v>110.56378352835283</v>
      </c>
    </row>
    <row r="373" spans="1:5" ht="23.4" customHeight="1">
      <c r="A373" s="66" t="s">
        <v>343</v>
      </c>
      <c r="B373" s="68">
        <v>0.31900000000000001</v>
      </c>
      <c r="C373" s="68">
        <v>0.31900000000000001</v>
      </c>
      <c r="D373" s="68">
        <v>0.34809546170000005</v>
      </c>
      <c r="E373" s="67">
        <f t="shared" si="5"/>
        <v>109.12083438871474</v>
      </c>
    </row>
    <row r="374" spans="1:5" ht="23.4" customHeight="1">
      <c r="A374" s="66" t="s">
        <v>344</v>
      </c>
      <c r="B374" s="68">
        <v>1.4502000000000001E-2</v>
      </c>
      <c r="C374" s="68">
        <v>1.4502000000000001E-2</v>
      </c>
      <c r="D374" s="68">
        <v>1.5888079999999999E-2</v>
      </c>
      <c r="E374" s="67">
        <f t="shared" si="5"/>
        <v>109.55785408909114</v>
      </c>
    </row>
    <row r="375" spans="1:5" ht="23.4" customHeight="1">
      <c r="A375" s="66" t="s">
        <v>345</v>
      </c>
      <c r="B375" s="68">
        <v>8.6220000000000005E-2</v>
      </c>
      <c r="C375" s="68">
        <v>8.6220000000000005E-2</v>
      </c>
      <c r="D375" s="68">
        <v>8.8345516500000013E-2</v>
      </c>
      <c r="E375" s="67">
        <f t="shared" si="5"/>
        <v>102.46522442588729</v>
      </c>
    </row>
    <row r="376" spans="1:5" ht="23.4" customHeight="1">
      <c r="A376" s="66" t="s">
        <v>346</v>
      </c>
      <c r="B376" s="68">
        <v>3.6989999999999998</v>
      </c>
      <c r="C376" s="68">
        <v>3.6989999999999998</v>
      </c>
      <c r="D376" s="68">
        <v>3.6711362389999995</v>
      </c>
      <c r="E376" s="67">
        <f t="shared" si="5"/>
        <v>99.246721789672876</v>
      </c>
    </row>
    <row r="377" spans="1:5" ht="23.4" customHeight="1">
      <c r="A377" s="66" t="s">
        <v>347</v>
      </c>
      <c r="B377" s="68">
        <v>3.4327660000000004</v>
      </c>
      <c r="C377" s="68">
        <v>3.4327660000000004</v>
      </c>
      <c r="D377" s="68">
        <v>3.5679666926999998</v>
      </c>
      <c r="E377" s="67">
        <f t="shared" si="5"/>
        <v>103.93853506763931</v>
      </c>
    </row>
    <row r="378" spans="1:5" ht="23.4" customHeight="1">
      <c r="A378" s="66" t="s">
        <v>348</v>
      </c>
      <c r="B378" s="68">
        <v>1.50779</v>
      </c>
      <c r="C378" s="68">
        <v>1.50779</v>
      </c>
      <c r="D378" s="68">
        <v>1.9031601699999998</v>
      </c>
      <c r="E378" s="67">
        <f t="shared" si="5"/>
        <v>126.22183261594783</v>
      </c>
    </row>
    <row r="379" spans="1:5" ht="23.4" customHeight="1">
      <c r="A379" s="66" t="s">
        <v>349</v>
      </c>
      <c r="B379" s="68">
        <v>2.282</v>
      </c>
      <c r="C379" s="68">
        <v>2.282</v>
      </c>
      <c r="D379" s="68">
        <v>2.222</v>
      </c>
      <c r="E379" s="67">
        <f t="shared" si="5"/>
        <v>97.370727432077118</v>
      </c>
    </row>
    <row r="380" spans="1:5" ht="23.4" customHeight="1">
      <c r="A380" s="66" t="s">
        <v>350</v>
      </c>
      <c r="B380" s="68">
        <v>0</v>
      </c>
      <c r="C380" s="68">
        <v>0</v>
      </c>
      <c r="D380" s="68">
        <v>9.7866600000000008E-3</v>
      </c>
      <c r="E380" s="67"/>
    </row>
    <row r="381" spans="1:5" ht="23.4" customHeight="1">
      <c r="A381" s="66" t="s">
        <v>351</v>
      </c>
      <c r="B381" s="68">
        <v>2.355464</v>
      </c>
      <c r="C381" s="68">
        <v>2.355464</v>
      </c>
      <c r="D381" s="68">
        <v>2.071364</v>
      </c>
      <c r="E381" s="67">
        <f t="shared" si="5"/>
        <v>87.938682145004123</v>
      </c>
    </row>
    <row r="382" spans="1:5" ht="23.4" customHeight="1">
      <c r="A382" s="66" t="s">
        <v>352</v>
      </c>
      <c r="B382" s="68">
        <v>1.27423</v>
      </c>
      <c r="C382" s="68">
        <v>6.6462300000000001</v>
      </c>
      <c r="D382" s="68">
        <v>5.5989952767999993</v>
      </c>
      <c r="E382" s="67">
        <f t="shared" si="5"/>
        <v>84.243176609897631</v>
      </c>
    </row>
    <row r="383" spans="1:5" ht="23.4" customHeight="1">
      <c r="A383" s="66" t="s">
        <v>353</v>
      </c>
      <c r="B383" s="68">
        <v>7.6746899999999991</v>
      </c>
      <c r="C383" s="68">
        <v>7.6746899999999991</v>
      </c>
      <c r="D383" s="68">
        <v>5.4225814688999998</v>
      </c>
      <c r="E383" s="67">
        <f t="shared" si="5"/>
        <v>70.655381115067854</v>
      </c>
    </row>
    <row r="384" spans="1:5" ht="23.4" customHeight="1">
      <c r="A384" s="66" t="s">
        <v>354</v>
      </c>
      <c r="B384" s="68">
        <v>7.9585000000000003E-2</v>
      </c>
      <c r="C384" s="68">
        <v>7.9585000000000003E-2</v>
      </c>
      <c r="D384" s="68">
        <v>0.12299039599999999</v>
      </c>
      <c r="E384" s="67">
        <f t="shared" si="5"/>
        <v>154.53966953571651</v>
      </c>
    </row>
    <row r="385" spans="1:5" ht="23.4" customHeight="1">
      <c r="A385" s="66" t="s">
        <v>355</v>
      </c>
      <c r="B385" s="68">
        <v>0.15112100000000001</v>
      </c>
      <c r="C385" s="68">
        <v>0.15112100000000001</v>
      </c>
      <c r="D385" s="68">
        <v>0.20550715660000002</v>
      </c>
      <c r="E385" s="67">
        <f t="shared" si="5"/>
        <v>135.98848379775148</v>
      </c>
    </row>
    <row r="386" spans="1:5" ht="23.4" customHeight="1">
      <c r="A386" s="66" t="s">
        <v>356</v>
      </c>
      <c r="B386" s="68">
        <v>7.4439839999999995</v>
      </c>
      <c r="C386" s="68">
        <v>7.4439839999999995</v>
      </c>
      <c r="D386" s="68">
        <v>5.0940839162999998</v>
      </c>
      <c r="E386" s="67">
        <f t="shared" si="5"/>
        <v>68.432225489737746</v>
      </c>
    </row>
    <row r="387" spans="1:5" ht="23.4" customHeight="1">
      <c r="A387" s="66" t="s">
        <v>357</v>
      </c>
      <c r="B387" s="68">
        <v>43.227445999999993</v>
      </c>
      <c r="C387" s="68">
        <v>43.227445999999993</v>
      </c>
      <c r="D387" s="68">
        <v>27.198829131699998</v>
      </c>
      <c r="E387" s="67">
        <f t="shared" si="5"/>
        <v>62.920277852408866</v>
      </c>
    </row>
    <row r="388" spans="1:5" ht="23.4" customHeight="1">
      <c r="A388" s="66" t="s">
        <v>66</v>
      </c>
      <c r="B388" s="68">
        <v>0.27925</v>
      </c>
      <c r="C388" s="68">
        <v>0.27925</v>
      </c>
      <c r="D388" s="68">
        <v>0.30615637400000001</v>
      </c>
      <c r="E388" s="67">
        <f t="shared" si="5"/>
        <v>109.63522793196061</v>
      </c>
    </row>
    <row r="389" spans="1:5" ht="23.4" customHeight="1">
      <c r="A389" s="66" t="s">
        <v>358</v>
      </c>
      <c r="B389" s="68">
        <v>1.4516770000000001</v>
      </c>
      <c r="C389" s="68">
        <v>1.4516770000000001</v>
      </c>
      <c r="D389" s="68">
        <v>1.6557738714999999</v>
      </c>
      <c r="E389" s="67">
        <f t="shared" si="5"/>
        <v>114.059385903338</v>
      </c>
    </row>
    <row r="390" spans="1:5" ht="23.4" customHeight="1">
      <c r="A390" s="66" t="s">
        <v>359</v>
      </c>
      <c r="B390" s="68">
        <v>20.8766</v>
      </c>
      <c r="C390" s="68">
        <v>20.8766</v>
      </c>
      <c r="D390" s="68">
        <v>8</v>
      </c>
      <c r="E390" s="67">
        <f t="shared" ref="E390:E453" si="6">D390/C390*100</f>
        <v>38.320416159719493</v>
      </c>
    </row>
    <row r="391" spans="1:5" ht="23.4" customHeight="1">
      <c r="A391" s="66" t="s">
        <v>360</v>
      </c>
      <c r="B391" s="68">
        <v>17.297614000000003</v>
      </c>
      <c r="C391" s="68">
        <v>17.297614000000003</v>
      </c>
      <c r="D391" s="68">
        <v>16.722740231900001</v>
      </c>
      <c r="E391" s="67">
        <f t="shared" si="6"/>
        <v>96.676571878063626</v>
      </c>
    </row>
    <row r="392" spans="1:5" ht="23.4" customHeight="1">
      <c r="A392" s="66" t="s">
        <v>361</v>
      </c>
      <c r="B392" s="74">
        <v>3.5941000000000001E-2</v>
      </c>
      <c r="C392" s="74">
        <v>3.5941000000000001E-2</v>
      </c>
      <c r="D392" s="74">
        <v>3.5507275400000003E-2</v>
      </c>
      <c r="E392" s="67">
        <f t="shared" si="6"/>
        <v>98.793231685261958</v>
      </c>
    </row>
    <row r="393" spans="1:5" ht="23.4" customHeight="1">
      <c r="A393" s="66" t="s">
        <v>362</v>
      </c>
      <c r="B393" s="73">
        <v>8.6954999999999991E-2</v>
      </c>
      <c r="C393" s="73">
        <v>8.6954999999999991E-2</v>
      </c>
      <c r="D393" s="73">
        <v>8.5250221899999992E-2</v>
      </c>
      <c r="E393" s="67">
        <f t="shared" si="6"/>
        <v>98.039470875740335</v>
      </c>
    </row>
    <row r="394" spans="1:5" ht="23.4" customHeight="1">
      <c r="A394" s="66" t="s">
        <v>363</v>
      </c>
      <c r="B394" s="73">
        <v>7.1928999999999993E-2</v>
      </c>
      <c r="C394" s="73">
        <v>7.1928999999999993E-2</v>
      </c>
      <c r="D394" s="73">
        <v>7.3078474000000004E-2</v>
      </c>
      <c r="E394" s="67">
        <f t="shared" si="6"/>
        <v>101.59806753882302</v>
      </c>
    </row>
    <row r="395" spans="1:5" ht="40.200000000000003" customHeight="1">
      <c r="A395" s="66" t="s">
        <v>364</v>
      </c>
      <c r="B395" s="68">
        <v>0</v>
      </c>
      <c r="C395" s="68">
        <v>0</v>
      </c>
      <c r="D395" s="68">
        <v>0.14499645999999999</v>
      </c>
      <c r="E395" s="67"/>
    </row>
    <row r="396" spans="1:5" ht="23.4" customHeight="1">
      <c r="A396" s="66" t="s">
        <v>365</v>
      </c>
      <c r="B396" s="68">
        <v>3.1274799999999998</v>
      </c>
      <c r="C396" s="68">
        <v>3.1274799999999998</v>
      </c>
      <c r="D396" s="68">
        <v>0.175326223</v>
      </c>
      <c r="E396" s="67">
        <f t="shared" si="6"/>
        <v>5.6059902221596944</v>
      </c>
    </row>
    <row r="397" spans="1:5" ht="23.4" customHeight="1">
      <c r="A397" s="66" t="s">
        <v>366</v>
      </c>
      <c r="B397" s="68">
        <v>0</v>
      </c>
      <c r="C397" s="68">
        <v>0</v>
      </c>
      <c r="D397" s="68">
        <v>0.02</v>
      </c>
      <c r="E397" s="67"/>
    </row>
    <row r="398" spans="1:5" ht="40.200000000000003" customHeight="1">
      <c r="A398" s="66" t="s">
        <v>367</v>
      </c>
      <c r="B398" s="68">
        <v>0</v>
      </c>
      <c r="C398" s="68">
        <v>0</v>
      </c>
      <c r="D398" s="68">
        <v>0.02</v>
      </c>
      <c r="E398" s="67"/>
    </row>
    <row r="399" spans="1:5" ht="23.4" customHeight="1">
      <c r="A399" s="66" t="s">
        <v>368</v>
      </c>
      <c r="B399" s="68">
        <v>1.08</v>
      </c>
      <c r="C399" s="68">
        <v>1.08</v>
      </c>
      <c r="D399" s="68">
        <v>1.0373559999999999</v>
      </c>
      <c r="E399" s="67">
        <f t="shared" si="6"/>
        <v>96.051481481481474</v>
      </c>
    </row>
    <row r="400" spans="1:5" ht="23.4" customHeight="1">
      <c r="A400" s="66" t="s">
        <v>369</v>
      </c>
      <c r="B400" s="68">
        <v>1.08</v>
      </c>
      <c r="C400" s="68">
        <v>1.08</v>
      </c>
      <c r="D400" s="68">
        <v>1.0373559999999999</v>
      </c>
      <c r="E400" s="67">
        <f t="shared" si="6"/>
        <v>96.051481481481474</v>
      </c>
    </row>
    <row r="401" spans="1:5" ht="23.4" customHeight="1">
      <c r="A401" s="66" t="s">
        <v>370</v>
      </c>
      <c r="B401" s="68">
        <v>3.5</v>
      </c>
      <c r="C401" s="68">
        <v>0.13600000000000001</v>
      </c>
      <c r="D401" s="68">
        <v>0.17944499999999999</v>
      </c>
      <c r="E401" s="67">
        <f t="shared" si="6"/>
        <v>131.94485294117646</v>
      </c>
    </row>
    <row r="402" spans="1:5" ht="23.4" customHeight="1">
      <c r="A402" s="66" t="s">
        <v>371</v>
      </c>
      <c r="B402" s="68">
        <v>3.5</v>
      </c>
      <c r="C402" s="68">
        <v>0.13600000000000001</v>
      </c>
      <c r="D402" s="68">
        <v>0.17944499999999999</v>
      </c>
      <c r="E402" s="67">
        <f t="shared" si="6"/>
        <v>131.94485294117646</v>
      </c>
    </row>
    <row r="403" spans="1:5" ht="23.4" customHeight="1">
      <c r="A403" s="66" t="s">
        <v>40</v>
      </c>
      <c r="B403" s="68">
        <v>33.468862000000001</v>
      </c>
      <c r="C403" s="68">
        <v>43.287862000000004</v>
      </c>
      <c r="D403" s="68">
        <v>40.082010306999997</v>
      </c>
      <c r="E403" s="67">
        <f t="shared" si="6"/>
        <v>92.594109422636748</v>
      </c>
    </row>
    <row r="404" spans="1:5" ht="23.4" customHeight="1">
      <c r="A404" s="66" t="s">
        <v>372</v>
      </c>
      <c r="B404" s="68">
        <v>16.318697000000004</v>
      </c>
      <c r="C404" s="68">
        <v>16.318697000000004</v>
      </c>
      <c r="D404" s="68">
        <v>16.925039104</v>
      </c>
      <c r="E404" s="67">
        <f t="shared" si="6"/>
        <v>103.71562817791148</v>
      </c>
    </row>
    <row r="405" spans="1:5" ht="23.4" customHeight="1">
      <c r="A405" s="66" t="s">
        <v>66</v>
      </c>
      <c r="B405" s="68">
        <v>6.5522999999999998E-2</v>
      </c>
      <c r="C405" s="68">
        <v>6.5522999999999998E-2</v>
      </c>
      <c r="D405" s="68">
        <v>5.5477125000000002E-2</v>
      </c>
      <c r="E405" s="67">
        <f t="shared" si="6"/>
        <v>84.668169955588127</v>
      </c>
    </row>
    <row r="406" spans="1:5" ht="23.4" customHeight="1">
      <c r="A406" s="66" t="s">
        <v>373</v>
      </c>
      <c r="B406" s="68">
        <v>13.5905</v>
      </c>
      <c r="C406" s="68">
        <v>13.5905</v>
      </c>
      <c r="D406" s="68">
        <v>13.343100504400002</v>
      </c>
      <c r="E406" s="71">
        <f t="shared" si="6"/>
        <v>98.179614468930524</v>
      </c>
    </row>
    <row r="407" spans="1:5" ht="23.4" customHeight="1">
      <c r="A407" s="66" t="s">
        <v>374</v>
      </c>
      <c r="B407" s="68">
        <v>0.71877599999999997</v>
      </c>
      <c r="C407" s="68">
        <v>0.71877599999999997</v>
      </c>
      <c r="D407" s="68">
        <v>2.0762852681999999</v>
      </c>
      <c r="E407" s="71" t="s">
        <v>450</v>
      </c>
    </row>
    <row r="408" spans="1:5" ht="23.4" customHeight="1">
      <c r="A408" s="66" t="s">
        <v>375</v>
      </c>
      <c r="B408" s="68">
        <v>0.207342</v>
      </c>
      <c r="C408" s="68">
        <v>0.207342</v>
      </c>
      <c r="D408" s="68">
        <v>0.26776930139999999</v>
      </c>
      <c r="E408" s="71">
        <f t="shared" si="6"/>
        <v>129.14378244639292</v>
      </c>
    </row>
    <row r="409" spans="1:5" ht="23.4" customHeight="1">
      <c r="A409" s="66" t="s">
        <v>376</v>
      </c>
      <c r="B409" s="68">
        <v>1.7365560000000002</v>
      </c>
      <c r="C409" s="68">
        <v>1.7365560000000002</v>
      </c>
      <c r="D409" s="68">
        <v>1.1824069049999999</v>
      </c>
      <c r="E409" s="67">
        <f t="shared" si="6"/>
        <v>68.089189464664528</v>
      </c>
    </row>
    <row r="410" spans="1:5" ht="23.4" customHeight="1">
      <c r="A410" s="66" t="s">
        <v>377</v>
      </c>
      <c r="B410" s="68">
        <v>17.150164999999998</v>
      </c>
      <c r="C410" s="68">
        <v>26.969165000000004</v>
      </c>
      <c r="D410" s="68">
        <v>23.156971203000001</v>
      </c>
      <c r="E410" s="67">
        <f t="shared" si="6"/>
        <v>85.864620587993727</v>
      </c>
    </row>
    <row r="411" spans="1:5" ht="23.4" customHeight="1">
      <c r="A411" s="66" t="s">
        <v>378</v>
      </c>
      <c r="B411" s="68">
        <v>13.722145999999999</v>
      </c>
      <c r="C411" s="68">
        <v>23.541145999999998</v>
      </c>
      <c r="D411" s="68">
        <v>22.390507410000001</v>
      </c>
      <c r="E411" s="67">
        <f t="shared" si="6"/>
        <v>95.112223551053987</v>
      </c>
    </row>
    <row r="412" spans="1:5" ht="23.4" customHeight="1">
      <c r="A412" s="66" t="s">
        <v>379</v>
      </c>
      <c r="B412" s="68">
        <v>3.4280190000000008</v>
      </c>
      <c r="C412" s="68">
        <v>3.4280190000000008</v>
      </c>
      <c r="D412" s="68">
        <v>0.766463793</v>
      </c>
      <c r="E412" s="67">
        <f t="shared" si="6"/>
        <v>22.358796523589859</v>
      </c>
    </row>
    <row r="413" spans="1:5" ht="23.4" customHeight="1">
      <c r="A413" s="66" t="s">
        <v>41</v>
      </c>
      <c r="B413" s="68">
        <v>292.23454900000002</v>
      </c>
      <c r="C413" s="68">
        <v>302.72824900000001</v>
      </c>
      <c r="D413" s="68">
        <v>290.24996682569997</v>
      </c>
      <c r="E413" s="67">
        <f t="shared" si="6"/>
        <v>95.878058220361183</v>
      </c>
    </row>
    <row r="414" spans="1:5" ht="23.4" customHeight="1">
      <c r="A414" s="66" t="s">
        <v>380</v>
      </c>
      <c r="B414" s="73">
        <v>0.246507</v>
      </c>
      <c r="C414" s="73">
        <v>0.246507</v>
      </c>
      <c r="D414" s="73">
        <v>0.25240961959999997</v>
      </c>
      <c r="E414" s="67">
        <f t="shared" si="6"/>
        <v>102.3945038477609</v>
      </c>
    </row>
    <row r="415" spans="1:5" ht="23.4" customHeight="1">
      <c r="A415" s="66" t="s">
        <v>66</v>
      </c>
      <c r="B415" s="68">
        <v>0.148646</v>
      </c>
      <c r="C415" s="68">
        <v>0.148646</v>
      </c>
      <c r="D415" s="68">
        <v>0.19146651149999999</v>
      </c>
      <c r="E415" s="67">
        <f t="shared" si="6"/>
        <v>128.80703920724406</v>
      </c>
    </row>
    <row r="416" spans="1:5" ht="23.4" customHeight="1">
      <c r="A416" s="66" t="s">
        <v>381</v>
      </c>
      <c r="B416" s="68">
        <v>9.7861000000000004E-2</v>
      </c>
      <c r="C416" s="68">
        <v>9.7861000000000004E-2</v>
      </c>
      <c r="D416" s="68">
        <v>6.0943108099999997E-2</v>
      </c>
      <c r="E416" s="67">
        <f t="shared" si="6"/>
        <v>62.275174073430669</v>
      </c>
    </row>
    <row r="417" spans="1:5" ht="23.4" customHeight="1">
      <c r="A417" s="66" t="s">
        <v>382</v>
      </c>
      <c r="B417" s="68">
        <v>0.10165299999999999</v>
      </c>
      <c r="C417" s="68">
        <v>0.10165299999999999</v>
      </c>
      <c r="D417" s="68">
        <v>0.136545481</v>
      </c>
      <c r="E417" s="67">
        <f t="shared" si="6"/>
        <v>134.32508730681829</v>
      </c>
    </row>
    <row r="418" spans="1:5" ht="40.200000000000003" customHeight="1">
      <c r="A418" s="66" t="s">
        <v>383</v>
      </c>
      <c r="B418" s="68">
        <v>0.10165299999999999</v>
      </c>
      <c r="C418" s="68">
        <v>0.10165299999999999</v>
      </c>
      <c r="D418" s="68">
        <v>0.136545481</v>
      </c>
      <c r="E418" s="67">
        <f t="shared" si="6"/>
        <v>134.32508730681829</v>
      </c>
    </row>
    <row r="419" spans="1:5" ht="23.4" customHeight="1">
      <c r="A419" s="66" t="s">
        <v>384</v>
      </c>
      <c r="B419" s="68">
        <v>0.24062500000000001</v>
      </c>
      <c r="C419" s="68">
        <v>0.24062500000000001</v>
      </c>
      <c r="D419" s="68">
        <v>0.23402512680000001</v>
      </c>
      <c r="E419" s="67">
        <f t="shared" si="6"/>
        <v>97.25719555324676</v>
      </c>
    </row>
    <row r="420" spans="1:5" ht="23.4" customHeight="1">
      <c r="A420" s="66" t="s">
        <v>66</v>
      </c>
      <c r="B420" s="73">
        <v>0.12531500000000001</v>
      </c>
      <c r="C420" s="73">
        <v>0.12531500000000001</v>
      </c>
      <c r="D420" s="73">
        <v>0.12942937090000001</v>
      </c>
      <c r="E420" s="67">
        <f t="shared" si="6"/>
        <v>103.28322299804493</v>
      </c>
    </row>
    <row r="421" spans="1:5" ht="23.4" customHeight="1">
      <c r="A421" s="66" t="s">
        <v>67</v>
      </c>
      <c r="B421" s="68">
        <v>3.9460000000000002E-2</v>
      </c>
      <c r="C421" s="68">
        <v>3.9460000000000002E-2</v>
      </c>
      <c r="D421" s="68">
        <v>2.6692549200000002E-2</v>
      </c>
      <c r="E421" s="67">
        <f t="shared" si="6"/>
        <v>67.644574759249878</v>
      </c>
    </row>
    <row r="422" spans="1:5" ht="23.4" customHeight="1">
      <c r="A422" s="66" t="s">
        <v>385</v>
      </c>
      <c r="B422" s="73">
        <v>7.5850000000000001E-2</v>
      </c>
      <c r="C422" s="73">
        <v>7.5850000000000001E-2</v>
      </c>
      <c r="D422" s="73">
        <v>7.7903206700000005E-2</v>
      </c>
      <c r="E422" s="67">
        <f t="shared" si="6"/>
        <v>102.70693038892551</v>
      </c>
    </row>
    <row r="423" spans="1:5" ht="40.200000000000003" customHeight="1">
      <c r="A423" s="66" t="s">
        <v>386</v>
      </c>
      <c r="B423" s="68">
        <v>291.01576399999999</v>
      </c>
      <c r="C423" s="68">
        <v>299.50946400000004</v>
      </c>
      <c r="D423" s="68">
        <v>287.99691859830006</v>
      </c>
      <c r="E423" s="67">
        <f t="shared" si="6"/>
        <v>96.156199791503099</v>
      </c>
    </row>
    <row r="424" spans="1:5" ht="23.4" customHeight="1">
      <c r="A424" s="66" t="s">
        <v>387</v>
      </c>
      <c r="B424" s="68">
        <v>0</v>
      </c>
      <c r="C424" s="68">
        <v>5.66</v>
      </c>
      <c r="D424" s="68">
        <v>1.8428809399999999</v>
      </c>
      <c r="E424" s="67">
        <f t="shared" si="6"/>
        <v>32.559733922261479</v>
      </c>
    </row>
    <row r="425" spans="1:5" ht="40.200000000000003" customHeight="1">
      <c r="A425" s="66" t="s">
        <v>388</v>
      </c>
      <c r="B425" s="68">
        <v>291.01576399999999</v>
      </c>
      <c r="C425" s="68">
        <v>293.84946400000001</v>
      </c>
      <c r="D425" s="68">
        <v>286.15403765830001</v>
      </c>
      <c r="E425" s="67">
        <f t="shared" si="6"/>
        <v>97.381167133352335</v>
      </c>
    </row>
    <row r="426" spans="1:5" ht="40.200000000000003" customHeight="1">
      <c r="A426" s="66" t="s">
        <v>389</v>
      </c>
      <c r="B426" s="68">
        <v>0.63</v>
      </c>
      <c r="C426" s="68">
        <v>2.63</v>
      </c>
      <c r="D426" s="68">
        <v>1.6300679999999999</v>
      </c>
      <c r="E426" s="67">
        <f t="shared" si="6"/>
        <v>61.979771863117875</v>
      </c>
    </row>
    <row r="427" spans="1:5" ht="40.200000000000003" customHeight="1">
      <c r="A427" s="66" t="s">
        <v>390</v>
      </c>
      <c r="B427" s="68">
        <v>0.63</v>
      </c>
      <c r="C427" s="68">
        <v>2.63</v>
      </c>
      <c r="D427" s="68">
        <v>1.6300679999999999</v>
      </c>
      <c r="E427" s="67">
        <f t="shared" si="6"/>
        <v>61.979771863117875</v>
      </c>
    </row>
    <row r="428" spans="1:5" ht="23.4" customHeight="1">
      <c r="A428" s="66" t="s">
        <v>42</v>
      </c>
      <c r="B428" s="68">
        <v>3.0960000000000001</v>
      </c>
      <c r="C428" s="68">
        <v>3.2959999999999998</v>
      </c>
      <c r="D428" s="68">
        <v>3.3683329153999999</v>
      </c>
      <c r="E428" s="67">
        <f t="shared" si="6"/>
        <v>102.19456660800972</v>
      </c>
    </row>
    <row r="429" spans="1:5" ht="23.4" customHeight="1">
      <c r="A429" s="66" t="s">
        <v>391</v>
      </c>
      <c r="B429" s="68">
        <v>3.0960000000000001</v>
      </c>
      <c r="C429" s="68">
        <v>3.2959999999999998</v>
      </c>
      <c r="D429" s="68">
        <v>3.3683329153999999</v>
      </c>
      <c r="E429" s="67">
        <f t="shared" si="6"/>
        <v>102.19456660800972</v>
      </c>
    </row>
    <row r="430" spans="1:5" ht="23.4" customHeight="1">
      <c r="A430" s="66" t="s">
        <v>392</v>
      </c>
      <c r="B430" s="68">
        <v>3.0960000000000001</v>
      </c>
      <c r="C430" s="68">
        <v>3.2959999999999998</v>
      </c>
      <c r="D430" s="68">
        <v>3.3683329153999999</v>
      </c>
      <c r="E430" s="67">
        <f t="shared" si="6"/>
        <v>102.19456660800972</v>
      </c>
    </row>
    <row r="431" spans="1:5" ht="23.4" customHeight="1">
      <c r="A431" s="66" t="s">
        <v>43</v>
      </c>
      <c r="B431" s="68">
        <v>1.4108000000000001</v>
      </c>
      <c r="C431" s="68">
        <v>21.410799999999998</v>
      </c>
      <c r="D431" s="68">
        <v>36.676956216700006</v>
      </c>
      <c r="E431" s="67">
        <f t="shared" si="6"/>
        <v>171.30119480215595</v>
      </c>
    </row>
    <row r="432" spans="1:5" ht="23.4" customHeight="1">
      <c r="A432" s="66" t="s">
        <v>393</v>
      </c>
      <c r="B432" s="68">
        <v>0.42649999999999999</v>
      </c>
      <c r="C432" s="68">
        <v>0.42649999999999999</v>
      </c>
      <c r="D432" s="68">
        <v>1.0304397531</v>
      </c>
      <c r="E432" s="71" t="s">
        <v>442</v>
      </c>
    </row>
    <row r="433" spans="1:5" ht="23.4" customHeight="1">
      <c r="A433" s="66" t="s">
        <v>66</v>
      </c>
      <c r="B433" s="73">
        <v>0.1191</v>
      </c>
      <c r="C433" s="73">
        <v>0.1191</v>
      </c>
      <c r="D433" s="73">
        <v>0.12280718960000002</v>
      </c>
      <c r="E433" s="67">
        <f t="shared" si="6"/>
        <v>103.1126696893367</v>
      </c>
    </row>
    <row r="434" spans="1:5" ht="23.4" customHeight="1">
      <c r="A434" s="66" t="s">
        <v>74</v>
      </c>
      <c r="B434" s="68">
        <v>4.19E-2</v>
      </c>
      <c r="C434" s="68">
        <v>4.19E-2</v>
      </c>
      <c r="D434" s="68">
        <v>4.9579036500000007E-2</v>
      </c>
      <c r="E434" s="67">
        <f t="shared" si="6"/>
        <v>118.32705608591887</v>
      </c>
    </row>
    <row r="435" spans="1:5" ht="23.4" customHeight="1">
      <c r="A435" s="66" t="s">
        <v>394</v>
      </c>
      <c r="B435" s="68">
        <v>0.26550000000000001</v>
      </c>
      <c r="C435" s="68">
        <v>0.26550000000000001</v>
      </c>
      <c r="D435" s="68">
        <v>0.85805352700000004</v>
      </c>
      <c r="E435" s="71" t="s">
        <v>443</v>
      </c>
    </row>
    <row r="436" spans="1:5" ht="23.4" customHeight="1">
      <c r="A436" s="66" t="s">
        <v>395</v>
      </c>
      <c r="B436" s="68">
        <v>0</v>
      </c>
      <c r="C436" s="68">
        <v>20</v>
      </c>
      <c r="D436" s="68">
        <v>35</v>
      </c>
      <c r="E436" s="67">
        <f t="shared" si="6"/>
        <v>175</v>
      </c>
    </row>
    <row r="437" spans="1:5" ht="23.4" customHeight="1">
      <c r="A437" s="66" t="s">
        <v>396</v>
      </c>
      <c r="B437" s="68">
        <v>0</v>
      </c>
      <c r="C437" s="68">
        <v>20</v>
      </c>
      <c r="D437" s="68">
        <v>35</v>
      </c>
      <c r="E437" s="67">
        <f t="shared" si="6"/>
        <v>175</v>
      </c>
    </row>
    <row r="438" spans="1:5" ht="23.4" customHeight="1">
      <c r="A438" s="66" t="s">
        <v>397</v>
      </c>
      <c r="B438" s="68">
        <v>0.98429999999999995</v>
      </c>
      <c r="C438" s="68">
        <v>0.98429999999999995</v>
      </c>
      <c r="D438" s="68">
        <v>0.64651646359999992</v>
      </c>
      <c r="E438" s="67">
        <f t="shared" si="6"/>
        <v>65.682867377831954</v>
      </c>
    </row>
    <row r="439" spans="1:5" ht="23.4" customHeight="1">
      <c r="A439" s="66" t="s">
        <v>398</v>
      </c>
      <c r="B439" s="68">
        <v>0.98429999999999995</v>
      </c>
      <c r="C439" s="68">
        <v>0.98429999999999995</v>
      </c>
      <c r="D439" s="68">
        <v>0.64651646359999992</v>
      </c>
      <c r="E439" s="67">
        <f t="shared" si="6"/>
        <v>65.682867377831954</v>
      </c>
    </row>
    <row r="440" spans="1:5" ht="23.4" customHeight="1">
      <c r="A440" s="66" t="s">
        <v>44</v>
      </c>
      <c r="B440" s="68">
        <v>1.4146190000000001</v>
      </c>
      <c r="C440" s="68">
        <v>1.4146190000000001</v>
      </c>
      <c r="D440" s="68">
        <v>1.6350364769000001</v>
      </c>
      <c r="E440" s="67">
        <f t="shared" si="6"/>
        <v>115.58140226449667</v>
      </c>
    </row>
    <row r="441" spans="1:5" ht="23.4" customHeight="1">
      <c r="A441" s="66" t="s">
        <v>399</v>
      </c>
      <c r="B441" s="68">
        <v>1.288961</v>
      </c>
      <c r="C441" s="68">
        <v>1.288961</v>
      </c>
      <c r="D441" s="68">
        <v>1.5119784769000002</v>
      </c>
      <c r="E441" s="67">
        <f t="shared" si="6"/>
        <v>117.30211208097066</v>
      </c>
    </row>
    <row r="442" spans="1:5" ht="23.4" customHeight="1">
      <c r="A442" s="66" t="s">
        <v>66</v>
      </c>
      <c r="B442" s="68">
        <v>0.21683200000000002</v>
      </c>
      <c r="C442" s="68">
        <v>0.21683200000000002</v>
      </c>
      <c r="D442" s="68">
        <v>0.23226472120000002</v>
      </c>
      <c r="E442" s="67">
        <f t="shared" si="6"/>
        <v>107.11736330430932</v>
      </c>
    </row>
    <row r="443" spans="1:5" ht="23.4" customHeight="1">
      <c r="A443" s="66" t="s">
        <v>400</v>
      </c>
      <c r="B443" s="68">
        <v>0.100151</v>
      </c>
      <c r="C443" s="68">
        <v>0.100151</v>
      </c>
      <c r="D443" s="68">
        <v>8.2497006999999997E-2</v>
      </c>
      <c r="E443" s="67">
        <f t="shared" si="6"/>
        <v>82.372624337250741</v>
      </c>
    </row>
    <row r="444" spans="1:5" ht="23.4" customHeight="1">
      <c r="A444" s="66" t="s">
        <v>74</v>
      </c>
      <c r="B444" s="68">
        <v>0.97197800000000012</v>
      </c>
      <c r="C444" s="68">
        <v>0.97197800000000012</v>
      </c>
      <c r="D444" s="68">
        <v>1.1972167487000001</v>
      </c>
      <c r="E444" s="67">
        <f t="shared" si="6"/>
        <v>123.17323526869947</v>
      </c>
    </row>
    <row r="445" spans="1:5" ht="23.4" customHeight="1">
      <c r="A445" s="66" t="s">
        <v>401</v>
      </c>
      <c r="B445" s="68">
        <v>0.12565799999999999</v>
      </c>
      <c r="C445" s="68">
        <v>0.12565799999999999</v>
      </c>
      <c r="D445" s="68">
        <v>0.12305799999999999</v>
      </c>
      <c r="E445" s="67">
        <f t="shared" si="6"/>
        <v>97.930891785640384</v>
      </c>
    </row>
    <row r="446" spans="1:5" ht="23.4" customHeight="1">
      <c r="A446" s="66" t="s">
        <v>402</v>
      </c>
      <c r="B446" s="68">
        <v>0.12565799999999999</v>
      </c>
      <c r="C446" s="68">
        <v>0.12565799999999999</v>
      </c>
      <c r="D446" s="68">
        <v>0.12305799999999999</v>
      </c>
      <c r="E446" s="67">
        <f t="shared" si="6"/>
        <v>97.930891785640384</v>
      </c>
    </row>
    <row r="447" spans="1:5" ht="23.4" customHeight="1">
      <c r="A447" s="66" t="s">
        <v>45</v>
      </c>
      <c r="B447" s="68">
        <v>32.004826000000001</v>
      </c>
      <c r="C447" s="68">
        <v>27.004826000000001</v>
      </c>
      <c r="D447" s="68">
        <v>27.682710023599999</v>
      </c>
      <c r="E447" s="67">
        <f t="shared" si="6"/>
        <v>102.51023288800305</v>
      </c>
    </row>
    <row r="448" spans="1:5" ht="23.4" customHeight="1">
      <c r="A448" s="66" t="s">
        <v>403</v>
      </c>
      <c r="B448" s="68">
        <v>13.8161</v>
      </c>
      <c r="C448" s="68">
        <v>8.8161000000000005</v>
      </c>
      <c r="D448" s="68">
        <v>8.8494296299999995</v>
      </c>
      <c r="E448" s="67">
        <f t="shared" si="6"/>
        <v>100.37805412824264</v>
      </c>
    </row>
    <row r="449" spans="1:5" ht="23.4" customHeight="1">
      <c r="A449" s="66" t="s">
        <v>404</v>
      </c>
      <c r="B449" s="68">
        <v>0</v>
      </c>
      <c r="C449" s="68">
        <v>0</v>
      </c>
      <c r="D449" s="68">
        <v>6.8315357199999998</v>
      </c>
      <c r="E449" s="67"/>
    </row>
    <row r="450" spans="1:5" ht="23.4" customHeight="1">
      <c r="A450" s="66" t="s">
        <v>426</v>
      </c>
      <c r="B450" s="68">
        <v>0</v>
      </c>
      <c r="C450" s="68">
        <v>0</v>
      </c>
      <c r="D450" s="73">
        <v>1.8289999999999999E-3</v>
      </c>
      <c r="E450" s="67"/>
    </row>
    <row r="451" spans="1:5" ht="23.4" customHeight="1">
      <c r="A451" s="66" t="s">
        <v>405</v>
      </c>
      <c r="B451" s="68">
        <v>0</v>
      </c>
      <c r="C451" s="68">
        <v>0</v>
      </c>
      <c r="D451" s="68">
        <v>7.8200000000000006E-2</v>
      </c>
      <c r="E451" s="67"/>
    </row>
    <row r="452" spans="1:5" ht="23.4" customHeight="1">
      <c r="A452" s="66" t="s">
        <v>406</v>
      </c>
      <c r="B452" s="68">
        <v>6.7845250000000004</v>
      </c>
      <c r="C452" s="68">
        <v>6.7845250000000004</v>
      </c>
      <c r="D452" s="68">
        <v>0.18542691</v>
      </c>
      <c r="E452" s="67">
        <f t="shared" si="6"/>
        <v>2.7330861040382337</v>
      </c>
    </row>
    <row r="453" spans="1:5" ht="23.4" customHeight="1">
      <c r="A453" s="66" t="s">
        <v>407</v>
      </c>
      <c r="B453" s="68">
        <v>3.1574999999999999E-2</v>
      </c>
      <c r="C453" s="68">
        <v>3.1574999999999999E-2</v>
      </c>
      <c r="D453" s="68">
        <v>6.1623000000000004E-2</v>
      </c>
      <c r="E453" s="67">
        <f t="shared" si="6"/>
        <v>195.1638954869359</v>
      </c>
    </row>
    <row r="454" spans="1:5" ht="23.4" customHeight="1">
      <c r="A454" s="66" t="s">
        <v>408</v>
      </c>
      <c r="B454" s="68">
        <v>7</v>
      </c>
      <c r="C454" s="68">
        <v>2</v>
      </c>
      <c r="D454" s="68">
        <v>1.6908150000000002</v>
      </c>
      <c r="E454" s="67">
        <f t="shared" ref="E454:E490" si="7">D454/C454*100</f>
        <v>84.540750000000003</v>
      </c>
    </row>
    <row r="455" spans="1:5" ht="23.4" customHeight="1">
      <c r="A455" s="66" t="s">
        <v>409</v>
      </c>
      <c r="B455" s="68">
        <v>18.188726000000003</v>
      </c>
      <c r="C455" s="68">
        <v>18.188726000000003</v>
      </c>
      <c r="D455" s="68">
        <v>18.833280393599999</v>
      </c>
      <c r="E455" s="67">
        <f t="shared" si="7"/>
        <v>103.54370280579298</v>
      </c>
    </row>
    <row r="456" spans="1:5" ht="23.4" customHeight="1">
      <c r="A456" s="66" t="s">
        <v>410</v>
      </c>
      <c r="B456" s="68">
        <v>10.711746</v>
      </c>
      <c r="C456" s="68">
        <v>10.711746</v>
      </c>
      <c r="D456" s="68">
        <v>11.842258340499999</v>
      </c>
      <c r="E456" s="67">
        <f t="shared" si="7"/>
        <v>110.55395021969341</v>
      </c>
    </row>
    <row r="457" spans="1:5" ht="23.4" customHeight="1">
      <c r="A457" s="66" t="s">
        <v>411</v>
      </c>
      <c r="B457" s="68">
        <v>7.4769800000000002</v>
      </c>
      <c r="C457" s="68">
        <v>7.4769800000000002</v>
      </c>
      <c r="D457" s="68">
        <v>6.9910220531</v>
      </c>
      <c r="E457" s="67">
        <f t="shared" si="7"/>
        <v>93.500611919518306</v>
      </c>
    </row>
    <row r="458" spans="1:5" ht="23.4" customHeight="1">
      <c r="A458" s="66" t="s">
        <v>46</v>
      </c>
      <c r="B458" s="73">
        <v>1.0688899999999999</v>
      </c>
      <c r="C458" s="73">
        <v>1.0688899999999999</v>
      </c>
      <c r="D458" s="73">
        <v>1.0722818796</v>
      </c>
      <c r="E458" s="67">
        <f t="shared" si="7"/>
        <v>100.31732728344357</v>
      </c>
    </row>
    <row r="459" spans="1:5" ht="23.4" customHeight="1">
      <c r="A459" s="66" t="s">
        <v>412</v>
      </c>
      <c r="B459" s="73">
        <v>1.0688899999999999</v>
      </c>
      <c r="C459" s="73">
        <v>1.0688899999999999</v>
      </c>
      <c r="D459" s="73">
        <v>1.0722818796</v>
      </c>
      <c r="E459" s="67">
        <f t="shared" si="7"/>
        <v>100.31732728344357</v>
      </c>
    </row>
    <row r="460" spans="1:5" ht="23.4" customHeight="1">
      <c r="A460" s="66" t="s">
        <v>413</v>
      </c>
      <c r="B460" s="68">
        <v>1</v>
      </c>
      <c r="C460" s="68">
        <v>1</v>
      </c>
      <c r="D460" s="68">
        <v>1</v>
      </c>
      <c r="E460" s="67">
        <f t="shared" si="7"/>
        <v>100</v>
      </c>
    </row>
    <row r="461" spans="1:5" ht="23.4" customHeight="1">
      <c r="A461" s="66" t="s">
        <v>74</v>
      </c>
      <c r="B461" s="68">
        <v>2.8889999999999999E-2</v>
      </c>
      <c r="C461" s="68">
        <v>2.8889999999999999E-2</v>
      </c>
      <c r="D461" s="68">
        <v>3.6682879600000003E-2</v>
      </c>
      <c r="E461" s="67">
        <f t="shared" si="7"/>
        <v>126.97431498788509</v>
      </c>
    </row>
    <row r="462" spans="1:5" ht="23.4" customHeight="1">
      <c r="A462" s="66" t="s">
        <v>414</v>
      </c>
      <c r="B462" s="73">
        <v>0.04</v>
      </c>
      <c r="C462" s="73">
        <v>0.04</v>
      </c>
      <c r="D462" s="73">
        <v>3.5598999999999999E-2</v>
      </c>
      <c r="E462" s="67">
        <f t="shared" si="7"/>
        <v>88.997500000000002</v>
      </c>
    </row>
    <row r="463" spans="1:5" ht="23.4" customHeight="1">
      <c r="A463" s="66" t="s">
        <v>47</v>
      </c>
      <c r="B463" s="68">
        <v>5.3131250000000003</v>
      </c>
      <c r="C463" s="68">
        <v>5.3131250000000003</v>
      </c>
      <c r="D463" s="68">
        <v>5.8658352988999996</v>
      </c>
      <c r="E463" s="67">
        <f t="shared" si="7"/>
        <v>110.40273471638629</v>
      </c>
    </row>
    <row r="464" spans="1:5" ht="23.4" customHeight="1">
      <c r="A464" s="66" t="s">
        <v>415</v>
      </c>
      <c r="B464" s="68">
        <v>0.74066600000000005</v>
      </c>
      <c r="C464" s="68">
        <v>0.74066600000000005</v>
      </c>
      <c r="D464" s="68">
        <v>0.72015969690000003</v>
      </c>
      <c r="E464" s="67">
        <f t="shared" si="7"/>
        <v>97.231369726705424</v>
      </c>
    </row>
    <row r="465" spans="1:5" ht="23.4" customHeight="1">
      <c r="A465" s="66" t="s">
        <v>66</v>
      </c>
      <c r="B465" s="68">
        <v>0.10649500000000001</v>
      </c>
      <c r="C465" s="68">
        <v>0.10649500000000001</v>
      </c>
      <c r="D465" s="68">
        <v>0.145909445</v>
      </c>
      <c r="E465" s="67">
        <f t="shared" si="7"/>
        <v>137.01060613174326</v>
      </c>
    </row>
    <row r="466" spans="1:5" ht="23.4" customHeight="1">
      <c r="A466" s="66" t="s">
        <v>67</v>
      </c>
      <c r="B466" s="68">
        <v>8.1549999999999991E-3</v>
      </c>
      <c r="C466" s="68">
        <v>8.1549999999999991E-3</v>
      </c>
      <c r="D466" s="68">
        <v>0</v>
      </c>
      <c r="E466" s="67">
        <f t="shared" si="7"/>
        <v>0</v>
      </c>
    </row>
    <row r="467" spans="1:5" ht="23.4" customHeight="1">
      <c r="A467" s="66" t="s">
        <v>416</v>
      </c>
      <c r="B467" s="68">
        <v>0.318909</v>
      </c>
      <c r="C467" s="68">
        <v>0.318909</v>
      </c>
      <c r="D467" s="68">
        <v>0.14524218800000002</v>
      </c>
      <c r="E467" s="67">
        <f t="shared" si="7"/>
        <v>45.543458478750999</v>
      </c>
    </row>
    <row r="468" spans="1:5" ht="23.4" customHeight="1">
      <c r="A468" s="66" t="s">
        <v>417</v>
      </c>
      <c r="B468" s="68">
        <v>0.20030200000000001</v>
      </c>
      <c r="C468" s="68">
        <v>0.20030200000000001</v>
      </c>
      <c r="D468" s="68">
        <v>0.22148920229999999</v>
      </c>
      <c r="E468" s="67">
        <f t="shared" si="7"/>
        <v>110.57762893031521</v>
      </c>
    </row>
    <row r="469" spans="1:5" ht="23.4" customHeight="1">
      <c r="A469" s="66" t="s">
        <v>418</v>
      </c>
      <c r="B469" s="68">
        <v>0.106805</v>
      </c>
      <c r="C469" s="68">
        <v>0.106805</v>
      </c>
      <c r="D469" s="68">
        <v>0.20751886159999999</v>
      </c>
      <c r="E469" s="67">
        <f t="shared" si="7"/>
        <v>194.29695388792661</v>
      </c>
    </row>
    <row r="470" spans="1:5" ht="23.4" customHeight="1">
      <c r="A470" s="66" t="s">
        <v>419</v>
      </c>
      <c r="B470" s="68">
        <v>4.5724589999999994</v>
      </c>
      <c r="C470" s="68">
        <v>4.5724589999999994</v>
      </c>
      <c r="D470" s="68">
        <v>5.1456756019999998</v>
      </c>
      <c r="E470" s="67">
        <f t="shared" si="7"/>
        <v>112.53628741121572</v>
      </c>
    </row>
    <row r="471" spans="1:5" ht="23.4" customHeight="1">
      <c r="A471" s="66" t="s">
        <v>66</v>
      </c>
      <c r="B471" s="68">
        <v>3.0629919999999999</v>
      </c>
      <c r="C471" s="68">
        <v>3.0629919999999999</v>
      </c>
      <c r="D471" s="68">
        <v>3.6801476020000004</v>
      </c>
      <c r="E471" s="67">
        <f t="shared" si="7"/>
        <v>120.1487826935232</v>
      </c>
    </row>
    <row r="472" spans="1:5" ht="23.4" customHeight="1">
      <c r="A472" s="66" t="s">
        <v>420</v>
      </c>
      <c r="B472" s="68">
        <v>1.5094670000000001</v>
      </c>
      <c r="C472" s="68">
        <v>1.5094670000000001</v>
      </c>
      <c r="D472" s="68">
        <v>1.4655280000000002</v>
      </c>
      <c r="E472" s="67">
        <f t="shared" si="7"/>
        <v>97.089104962215146</v>
      </c>
    </row>
    <row r="473" spans="1:5" ht="23.4" customHeight="1">
      <c r="A473" s="66" t="s">
        <v>48</v>
      </c>
      <c r="B473" s="68">
        <v>39.200000000000003</v>
      </c>
      <c r="C473" s="68">
        <v>39.200000000000003</v>
      </c>
      <c r="D473" s="68">
        <v>0</v>
      </c>
      <c r="E473" s="67">
        <f t="shared" si="7"/>
        <v>0</v>
      </c>
    </row>
    <row r="474" spans="1:5" ht="23.4" customHeight="1">
      <c r="A474" s="66" t="s">
        <v>49</v>
      </c>
      <c r="B474" s="68">
        <v>75.040377000000007</v>
      </c>
      <c r="C474" s="68">
        <v>25.479433999999998</v>
      </c>
      <c r="D474" s="68">
        <v>2.2642038584999997</v>
      </c>
      <c r="E474" s="67">
        <f t="shared" si="7"/>
        <v>8.8863977845818702</v>
      </c>
    </row>
    <row r="475" spans="1:5" ht="23.4" customHeight="1">
      <c r="A475" s="66" t="s">
        <v>421</v>
      </c>
      <c r="B475" s="68">
        <v>75.040377000000007</v>
      </c>
      <c r="C475" s="68">
        <v>25.479433999999998</v>
      </c>
      <c r="D475" s="68">
        <v>2.2642038584999997</v>
      </c>
      <c r="E475" s="67">
        <f t="shared" si="7"/>
        <v>8.8863977845818702</v>
      </c>
    </row>
    <row r="476" spans="1:5" ht="23.4" customHeight="1">
      <c r="A476" s="66" t="s">
        <v>422</v>
      </c>
      <c r="B476" s="68">
        <v>75.040377000000007</v>
      </c>
      <c r="C476" s="68">
        <v>25.479433999999998</v>
      </c>
      <c r="D476" s="68">
        <v>2.2642038584999997</v>
      </c>
      <c r="E476" s="67">
        <f t="shared" si="7"/>
        <v>8.8863977845818702</v>
      </c>
    </row>
    <row r="477" spans="1:5" ht="23.4" customHeight="1">
      <c r="A477" s="66" t="s">
        <v>50</v>
      </c>
      <c r="B477" s="68">
        <v>16.038485000000001</v>
      </c>
      <c r="C477" s="68">
        <v>16.038485000000001</v>
      </c>
      <c r="D477" s="68">
        <v>16.038444639999998</v>
      </c>
      <c r="E477" s="67">
        <f t="shared" si="7"/>
        <v>99.999748355284154</v>
      </c>
    </row>
    <row r="478" spans="1:5" ht="23.4" customHeight="1">
      <c r="A478" s="66" t="s">
        <v>423</v>
      </c>
      <c r="B478" s="68">
        <v>16.038485000000001</v>
      </c>
      <c r="C478" s="68">
        <v>16.038485000000001</v>
      </c>
      <c r="D478" s="68">
        <v>16.038444639999998</v>
      </c>
      <c r="E478" s="67">
        <f t="shared" si="7"/>
        <v>99.999748355284154</v>
      </c>
    </row>
    <row r="479" spans="1:5" ht="40.200000000000003" customHeight="1">
      <c r="A479" s="66" t="s">
        <v>424</v>
      </c>
      <c r="B479" s="68">
        <v>16.038485000000001</v>
      </c>
      <c r="C479" s="68">
        <v>16.038485000000001</v>
      </c>
      <c r="D479" s="68">
        <v>16.038444639999998</v>
      </c>
      <c r="E479" s="67">
        <f t="shared" si="7"/>
        <v>99.999748355284154</v>
      </c>
    </row>
    <row r="480" spans="1:5" ht="23.4" customHeight="1">
      <c r="A480" s="69"/>
      <c r="B480" s="75"/>
      <c r="C480" s="76"/>
      <c r="D480" s="77"/>
      <c r="E480" s="67"/>
    </row>
    <row r="481" spans="1:5" ht="23.4" customHeight="1">
      <c r="A481" s="70"/>
      <c r="B481" s="76"/>
      <c r="C481" s="76"/>
      <c r="D481" s="77"/>
      <c r="E481" s="67"/>
    </row>
    <row r="482" spans="1:5" ht="23.4" customHeight="1">
      <c r="A482" s="60" t="s">
        <v>51</v>
      </c>
      <c r="B482" s="68">
        <v>1308.0000000000002</v>
      </c>
      <c r="C482" s="68">
        <v>1561.6</v>
      </c>
      <c r="D482" s="68">
        <v>1511.3754825970004</v>
      </c>
      <c r="E482" s="67">
        <f t="shared" si="7"/>
        <v>96.783778342533338</v>
      </c>
    </row>
    <row r="483" spans="1:5" ht="23.4" customHeight="1">
      <c r="A483" s="62"/>
      <c r="B483" s="61"/>
      <c r="C483" s="61"/>
      <c r="D483" s="61"/>
      <c r="E483" s="67"/>
    </row>
    <row r="484" spans="1:5" ht="23.4" customHeight="1">
      <c r="A484" s="62" t="s">
        <v>52</v>
      </c>
      <c r="B484" s="17">
        <v>59.375500000000002</v>
      </c>
      <c r="C484" s="17">
        <v>59.375500000000002</v>
      </c>
      <c r="D484" s="17">
        <v>60.391134999999998</v>
      </c>
      <c r="E484" s="67">
        <f t="shared" si="7"/>
        <v>101.71052875344206</v>
      </c>
    </row>
    <row r="485" spans="1:5" ht="23.4" customHeight="1">
      <c r="A485" s="62" t="s">
        <v>61</v>
      </c>
      <c r="B485" s="17">
        <v>82.6400000000001</v>
      </c>
      <c r="C485" s="17">
        <v>126.00003863929994</v>
      </c>
      <c r="D485" s="17">
        <v>116.01619294839361</v>
      </c>
      <c r="E485" s="67">
        <f t="shared" si="7"/>
        <v>92.076315373611067</v>
      </c>
    </row>
    <row r="486" spans="1:5" ht="23.4" customHeight="1">
      <c r="A486" s="62" t="s">
        <v>53</v>
      </c>
      <c r="B486" s="17">
        <v>78.624499999999998</v>
      </c>
      <c r="C486" s="17">
        <v>78.624499999999998</v>
      </c>
      <c r="D486" s="17">
        <v>78.624499999999998</v>
      </c>
      <c r="E486" s="67">
        <f t="shared" si="7"/>
        <v>100</v>
      </c>
    </row>
    <row r="487" spans="1:5" ht="23.4" customHeight="1">
      <c r="A487" s="62" t="s">
        <v>54</v>
      </c>
      <c r="B487" s="17"/>
      <c r="C487" s="17"/>
      <c r="D487" s="17">
        <v>153.58104250609972</v>
      </c>
      <c r="E487" s="67"/>
    </row>
    <row r="488" spans="1:5" ht="23.4" customHeight="1">
      <c r="A488" s="62" t="s">
        <v>56</v>
      </c>
      <c r="B488" s="17"/>
      <c r="C488" s="17"/>
      <c r="D488" s="17">
        <v>8.7765237338000013</v>
      </c>
      <c r="E488" s="67"/>
    </row>
    <row r="489" spans="1:5" ht="22.8" customHeight="1">
      <c r="A489" s="62"/>
      <c r="B489" s="17"/>
      <c r="C489" s="17"/>
      <c r="D489" s="17"/>
      <c r="E489" s="67"/>
    </row>
    <row r="490" spans="1:5" ht="22.8" customHeight="1">
      <c r="A490" s="63" t="s">
        <v>23</v>
      </c>
      <c r="B490" s="17">
        <v>1528.6400000000003</v>
      </c>
      <c r="C490" s="17">
        <v>1825.6000386393</v>
      </c>
      <c r="D490" s="17">
        <v>1928.7648767852938</v>
      </c>
      <c r="E490" s="67">
        <f t="shared" si="7"/>
        <v>105.6510098577171</v>
      </c>
    </row>
    <row r="491" spans="1:5" s="42" customFormat="1" ht="42" customHeight="1">
      <c r="A491" s="86" t="s">
        <v>445</v>
      </c>
      <c r="B491" s="86"/>
      <c r="C491" s="86"/>
      <c r="D491" s="86"/>
      <c r="E491" s="86"/>
    </row>
  </sheetData>
  <mergeCells count="2">
    <mergeCell ref="A2:E2"/>
    <mergeCell ref="A491:E491"/>
  </mergeCells>
  <phoneticPr fontId="12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8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2022年全区收入</vt:lpstr>
      <vt:lpstr>2022年全区支出</vt:lpstr>
      <vt:lpstr>2022年区本级收入</vt:lpstr>
      <vt:lpstr>2022年区本级支出</vt:lpstr>
      <vt:lpstr>'2022年区本级支出'!Print_Titles</vt:lpstr>
      <vt:lpstr>'2022年全区支出'!Print_Titles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韩明汝</cp:lastModifiedBy>
  <cp:lastPrinted>2022-12-31T11:55:30Z</cp:lastPrinted>
  <dcterms:created xsi:type="dcterms:W3CDTF">2022-12-26T02:31:29Z</dcterms:created>
  <dcterms:modified xsi:type="dcterms:W3CDTF">2023-01-02T04:36:00Z</dcterms:modified>
</cp:coreProperties>
</file>