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坚果云\农委项目处\项目管理\2024\发文材料\一阶段批复（田野、富农、大团蔬果）\富农\"/>
    </mc:Choice>
  </mc:AlternateContent>
  <xr:revisionPtr revIDLastSave="0" documentId="13_ncr:1_{D5A84FE7-EE0B-493A-ADD9-47937AB2A65F}" xr6:coauthVersionLast="47" xr6:coauthVersionMax="47" xr10:uidLastSave="{00000000-0000-0000-0000-000000000000}"/>
  <bookViews>
    <workbookView xWindow="165" yWindow="0" windowWidth="16440" windowHeight="15585" tabRatio="815" xr2:uid="{00000000-000D-0000-FFFF-FFFF00000000}"/>
  </bookViews>
  <sheets>
    <sheet name="总投资估算" sheetId="15" r:id="rId1"/>
  </sheets>
  <definedNames>
    <definedName name="_xlnm.Print_Area" localSheetId="0">总投资估算!$A$1:$I$39</definedName>
    <definedName name="_xlnm.Print_Titles" localSheetId="0">总投资估算!$4:$4</definedName>
  </definedNames>
  <calcPr calcId="191029"/>
</workbook>
</file>

<file path=xl/calcChain.xml><?xml version="1.0" encoding="utf-8"?>
<calcChain xmlns="http://schemas.openxmlformats.org/spreadsheetml/2006/main">
  <c r="H24" i="15" l="1"/>
  <c r="H25" i="15"/>
  <c r="H26" i="15"/>
  <c r="H27" i="15"/>
  <c r="H28" i="15"/>
  <c r="H29" i="15"/>
  <c r="H30" i="15"/>
  <c r="H31" i="15"/>
  <c r="H23" i="15"/>
  <c r="H39" i="15" s="1"/>
  <c r="G39" i="15"/>
  <c r="F39" i="15"/>
  <c r="F35" i="15"/>
  <c r="F21" i="15"/>
  <c r="F22" i="15"/>
  <c r="F23" i="15"/>
  <c r="F24" i="15"/>
  <c r="F25" i="15"/>
  <c r="F26" i="15"/>
  <c r="F27" i="15"/>
  <c r="F28" i="15"/>
  <c r="F29" i="15"/>
  <c r="F30" i="15"/>
  <c r="F31" i="15"/>
  <c r="F20" i="15"/>
  <c r="F7" i="15"/>
  <c r="F8" i="15"/>
  <c r="F9" i="15"/>
  <c r="F10" i="15"/>
  <c r="F11" i="15"/>
  <c r="F12" i="15"/>
  <c r="F13" i="15"/>
  <c r="F14" i="15"/>
  <c r="F15" i="15"/>
  <c r="F16" i="15"/>
  <c r="F17" i="15"/>
  <c r="F6" i="15"/>
  <c r="H37" i="15"/>
  <c r="F38" i="15"/>
  <c r="F32" i="15" l="1"/>
  <c r="F18" i="15"/>
</calcChain>
</file>

<file path=xl/sharedStrings.xml><?xml version="1.0" encoding="utf-8"?>
<sst xmlns="http://schemas.openxmlformats.org/spreadsheetml/2006/main" count="80" uniqueCount="58">
  <si>
    <t>附件</t>
  </si>
  <si>
    <t>金额单位：万元</t>
  </si>
  <si>
    <t>序号</t>
  </si>
  <si>
    <t>实施内容</t>
  </si>
  <si>
    <t>单位</t>
  </si>
  <si>
    <t>工程量</t>
  </si>
  <si>
    <t>单价（元）</t>
  </si>
  <si>
    <t>总投资</t>
  </si>
  <si>
    <t>财政资金</t>
  </si>
  <si>
    <t>自筹资金</t>
  </si>
  <si>
    <t>备注</t>
  </si>
  <si>
    <t>一</t>
  </si>
  <si>
    <t>工程类</t>
  </si>
  <si>
    <t>土地平整</t>
  </si>
  <si>
    <t>亩</t>
  </si>
  <si>
    <t>㎡</t>
  </si>
  <si>
    <t>m</t>
  </si>
  <si>
    <t>项</t>
  </si>
  <si>
    <t>小计</t>
  </si>
  <si>
    <t>二</t>
  </si>
  <si>
    <t>设备类</t>
  </si>
  <si>
    <t>台</t>
  </si>
  <si>
    <t>二类费用</t>
  </si>
  <si>
    <t>合计</t>
  </si>
  <si>
    <t>富农种业种源基地改造提升项目投资估算表</t>
    <phoneticPr fontId="41" type="noConversion"/>
  </si>
  <si>
    <t>新建水泥道路</t>
  </si>
  <si>
    <t>明沟盖板</t>
  </si>
  <si>
    <t>新建水泥明沟</t>
  </si>
  <si>
    <t>水泥过道板</t>
  </si>
  <si>
    <t>块</t>
  </si>
  <si>
    <t>新建围栏</t>
  </si>
  <si>
    <t>新建铁艺大门</t>
  </si>
  <si>
    <t>新建配套用房</t>
    <phoneticPr fontId="41" type="noConversion"/>
  </si>
  <si>
    <t>管理用房房屋拆除及垃圾外运</t>
    <phoneticPr fontId="41" type="noConversion"/>
  </si>
  <si>
    <t>项目区农用配电</t>
    <phoneticPr fontId="41" type="noConversion"/>
  </si>
  <si>
    <t>过路涵管</t>
    <phoneticPr fontId="41" type="noConversion"/>
  </si>
  <si>
    <t>水泥管</t>
    <phoneticPr fontId="41" type="noConversion"/>
  </si>
  <si>
    <t>植物生长架</t>
  </si>
  <si>
    <t>GP-C832Z管棚</t>
  </si>
  <si>
    <t>新建采种避雨棚</t>
  </si>
  <si>
    <t>原6330连栋温室提升整修</t>
  </si>
  <si>
    <t>灌溉设施系统</t>
  </si>
  <si>
    <t>种子包衣机</t>
  </si>
  <si>
    <t>种子数粒包装机</t>
  </si>
  <si>
    <t>除湿机</t>
  </si>
  <si>
    <t>GSW8430系列连栋薄膜温室</t>
    <phoneticPr fontId="41" type="noConversion"/>
  </si>
  <si>
    <t>含外遮阳、风机湿帘、环流风机</t>
    <phoneticPr fontId="41" type="noConversion"/>
  </si>
  <si>
    <t>含外遮阳、内遮阳、环流风机</t>
    <phoneticPr fontId="41" type="noConversion"/>
  </si>
  <si>
    <t>新材料保温被系统</t>
    <phoneticPr fontId="41" type="noConversion"/>
  </si>
  <si>
    <t>项</t>
    <phoneticPr fontId="41" type="noConversion"/>
  </si>
  <si>
    <t>含侧立面、顶部保温被</t>
    <phoneticPr fontId="41" type="noConversion"/>
  </si>
  <si>
    <t>自动控制系统</t>
    <phoneticPr fontId="41" type="noConversion"/>
  </si>
  <si>
    <t>三</t>
    <phoneticPr fontId="41" type="noConversion"/>
  </si>
  <si>
    <t>外线接入</t>
    <phoneticPr fontId="41" type="noConversion"/>
  </si>
  <si>
    <t>外线接入费</t>
    <phoneticPr fontId="41" type="noConversion"/>
  </si>
  <si>
    <t>小计</t>
    <phoneticPr fontId="41" type="noConversion"/>
  </si>
  <si>
    <t>四</t>
    <phoneticPr fontId="41" type="noConversion"/>
  </si>
  <si>
    <t>可研报告编制费、勘察费、设计费、图则更新费、招投标代理费、工程监理费等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</si>
</sst>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7" formatCode="0_ "/>
  </numFmts>
  <fonts count="4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18"/>
      <name val="黑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等线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/>
    <xf numFmtId="0" fontId="19" fillId="0" borderId="0" applyFont="0" applyBorder="0" applyAlignment="0"/>
    <xf numFmtId="0" fontId="19" fillId="0" borderId="0">
      <alignment vertical="top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protection locked="0"/>
    </xf>
    <xf numFmtId="0" fontId="28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>
      <protection locked="0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protection locked="0"/>
    </xf>
    <xf numFmtId="0" fontId="17" fillId="0" borderId="0"/>
    <xf numFmtId="0" fontId="17" fillId="0" borderId="0"/>
    <xf numFmtId="0" fontId="2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protection locked="0"/>
    </xf>
    <xf numFmtId="0" fontId="31" fillId="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>
      <alignment vertical="top"/>
      <protection locked="0"/>
    </xf>
    <xf numFmtId="43" fontId="17" fillId="0" borderId="0">
      <alignment vertical="top"/>
      <protection locked="0"/>
    </xf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17" borderId="10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17" fillId="24" borderId="11" applyNumberFormat="0" applyFont="0" applyAlignment="0" applyProtection="0">
      <alignment vertical="center"/>
    </xf>
    <xf numFmtId="0" fontId="15" fillId="0" borderId="0"/>
  </cellStyleXfs>
  <cellXfs count="44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1" fillId="2" borderId="0" xfId="98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77" fontId="14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99">
    <cellStyle name="_ET_STYLE_NoName_00_" xfId="1" xr:uid="{00000000-0005-0000-0000-000000000000}"/>
    <cellStyle name="_ET_STYLE_NoName_00_ 2" xfId="2" xr:uid="{00000000-0005-0000-0000-000001000000}"/>
    <cellStyle name="0,0_x000d__x000a_NA_x000d__x000a_" xfId="98" xr:uid="{00000000-0005-0000-0000-000002000000}"/>
    <cellStyle name="20% - 强调文字颜色 1 2" xfId="3" xr:uid="{00000000-0005-0000-0000-000003000000}"/>
    <cellStyle name="20% - 强调文字颜色 1 2 2" xfId="4" xr:uid="{00000000-0005-0000-0000-000004000000}"/>
    <cellStyle name="20% - 强调文字颜色 2 2" xfId="5" xr:uid="{00000000-0005-0000-0000-000005000000}"/>
    <cellStyle name="20% - 强调文字颜色 2 2 2" xfId="6" xr:uid="{00000000-0005-0000-0000-000006000000}"/>
    <cellStyle name="20% - 强调文字颜色 3 2" xfId="7" xr:uid="{00000000-0005-0000-0000-000007000000}"/>
    <cellStyle name="20% - 强调文字颜色 3 2 2" xfId="8" xr:uid="{00000000-0005-0000-0000-000008000000}"/>
    <cellStyle name="20% - 强调文字颜色 4 2" xfId="9" xr:uid="{00000000-0005-0000-0000-000009000000}"/>
    <cellStyle name="20% - 强调文字颜色 4 2 2" xfId="10" xr:uid="{00000000-0005-0000-0000-00000A000000}"/>
    <cellStyle name="20% - 强调文字颜色 5 2" xfId="11" xr:uid="{00000000-0005-0000-0000-00000B000000}"/>
    <cellStyle name="20% - 强调文字颜色 6 2" xfId="12" xr:uid="{00000000-0005-0000-0000-00000C000000}"/>
    <cellStyle name="40% - 强调文字颜色 1 2" xfId="13" xr:uid="{00000000-0005-0000-0000-00000D000000}"/>
    <cellStyle name="40% - 强调文字颜色 1 2 2" xfId="14" xr:uid="{00000000-0005-0000-0000-00000E000000}"/>
    <cellStyle name="40% - 强调文字颜色 2 2" xfId="15" xr:uid="{00000000-0005-0000-0000-00000F000000}"/>
    <cellStyle name="40% - 强调文字颜色 3 2" xfId="16" xr:uid="{00000000-0005-0000-0000-000010000000}"/>
    <cellStyle name="40% - 强调文字颜色 3 2 2" xfId="17" xr:uid="{00000000-0005-0000-0000-000011000000}"/>
    <cellStyle name="40% - 强调文字颜色 4 2" xfId="18" xr:uid="{00000000-0005-0000-0000-000012000000}"/>
    <cellStyle name="40% - 强调文字颜色 4 2 2" xfId="19" xr:uid="{00000000-0005-0000-0000-000013000000}"/>
    <cellStyle name="40% - 强调文字颜色 5 2" xfId="20" xr:uid="{00000000-0005-0000-0000-000014000000}"/>
    <cellStyle name="40% - 强调文字颜色 6 2" xfId="21" xr:uid="{00000000-0005-0000-0000-000015000000}"/>
    <cellStyle name="40% - 强调文字颜色 6 2 2" xfId="22" xr:uid="{00000000-0005-0000-0000-000016000000}"/>
    <cellStyle name="60% - 强调文字颜色 1 2" xfId="23" xr:uid="{00000000-0005-0000-0000-000017000000}"/>
    <cellStyle name="60% - 强调文字颜色 2 2" xfId="24" xr:uid="{00000000-0005-0000-0000-000018000000}"/>
    <cellStyle name="60% - 强调文字颜色 3 2" xfId="25" xr:uid="{00000000-0005-0000-0000-000019000000}"/>
    <cellStyle name="60% - 强调文字颜色 4 2" xfId="26" xr:uid="{00000000-0005-0000-0000-00001A000000}"/>
    <cellStyle name="60% - 强调文字颜色 5 2" xfId="27" xr:uid="{00000000-0005-0000-0000-00001B000000}"/>
    <cellStyle name="60% - 强调文字颜色 6 2" xfId="28" xr:uid="{00000000-0005-0000-0000-00001C000000}"/>
    <cellStyle name="ColLevel_0" xfId="29" xr:uid="{00000000-0005-0000-0000-00001D000000}"/>
    <cellStyle name="RowLevel_0" xfId="30" xr:uid="{00000000-0005-0000-0000-00001E000000}"/>
    <cellStyle name="标题 1 2" xfId="31" xr:uid="{00000000-0005-0000-0000-00001F000000}"/>
    <cellStyle name="标题 2 2" xfId="32" xr:uid="{00000000-0005-0000-0000-000020000000}"/>
    <cellStyle name="标题 3 2" xfId="33" xr:uid="{00000000-0005-0000-0000-000021000000}"/>
    <cellStyle name="标题 4 2" xfId="34" xr:uid="{00000000-0005-0000-0000-000022000000}"/>
    <cellStyle name="标题 5" xfId="35" xr:uid="{00000000-0005-0000-0000-000023000000}"/>
    <cellStyle name="差 2" xfId="36" xr:uid="{00000000-0005-0000-0000-000024000000}"/>
    <cellStyle name="常规" xfId="0" builtinId="0"/>
    <cellStyle name="常规 10" xfId="37" xr:uid="{00000000-0005-0000-0000-000026000000}"/>
    <cellStyle name="常规 11" xfId="38" xr:uid="{00000000-0005-0000-0000-000027000000}"/>
    <cellStyle name="常规 11 2" xfId="39" xr:uid="{00000000-0005-0000-0000-000028000000}"/>
    <cellStyle name="常规 12" xfId="40" xr:uid="{00000000-0005-0000-0000-000029000000}"/>
    <cellStyle name="常规 13" xfId="41" xr:uid="{00000000-0005-0000-0000-00002A000000}"/>
    <cellStyle name="常规 2" xfId="42" xr:uid="{00000000-0005-0000-0000-00002B000000}"/>
    <cellStyle name="常规 2 2" xfId="43" xr:uid="{00000000-0005-0000-0000-00002C000000}"/>
    <cellStyle name="常规 2 2 2" xfId="44" xr:uid="{00000000-0005-0000-0000-00002D000000}"/>
    <cellStyle name="常规 2 2 2 2 2" xfId="45" xr:uid="{00000000-0005-0000-0000-00002E000000}"/>
    <cellStyle name="常规 2 2 2 2 3" xfId="46" xr:uid="{00000000-0005-0000-0000-00002F000000}"/>
    <cellStyle name="常规 2 2 2 2 3 2" xfId="47" xr:uid="{00000000-0005-0000-0000-000030000000}"/>
    <cellStyle name="常规 2 2 3" xfId="48" xr:uid="{00000000-0005-0000-0000-000031000000}"/>
    <cellStyle name="常规 2 3" xfId="49" xr:uid="{00000000-0005-0000-0000-000032000000}"/>
    <cellStyle name="常规 2 4" xfId="50" xr:uid="{00000000-0005-0000-0000-000033000000}"/>
    <cellStyle name="常规 2 5" xfId="51" xr:uid="{00000000-0005-0000-0000-000034000000}"/>
    <cellStyle name="常规 2 6" xfId="52" xr:uid="{00000000-0005-0000-0000-000035000000}"/>
    <cellStyle name="常规 3" xfId="53" xr:uid="{00000000-0005-0000-0000-000036000000}"/>
    <cellStyle name="常规 3 2" xfId="54" xr:uid="{00000000-0005-0000-0000-000037000000}"/>
    <cellStyle name="常规 3 3" xfId="55" xr:uid="{00000000-0005-0000-0000-000038000000}"/>
    <cellStyle name="常规 4" xfId="56" xr:uid="{00000000-0005-0000-0000-000039000000}"/>
    <cellStyle name="常规 4 2" xfId="57" xr:uid="{00000000-0005-0000-0000-00003A000000}"/>
    <cellStyle name="常规 5" xfId="58" xr:uid="{00000000-0005-0000-0000-00003B000000}"/>
    <cellStyle name="常规 5 2" xfId="59" xr:uid="{00000000-0005-0000-0000-00003C000000}"/>
    <cellStyle name="常规 6" xfId="60" xr:uid="{00000000-0005-0000-0000-00003D000000}"/>
    <cellStyle name="常规 6 2" xfId="61" xr:uid="{00000000-0005-0000-0000-00003E000000}"/>
    <cellStyle name="常规 6 3" xfId="62" xr:uid="{00000000-0005-0000-0000-00003F000000}"/>
    <cellStyle name="常规 7" xfId="63" xr:uid="{00000000-0005-0000-0000-000040000000}"/>
    <cellStyle name="常规 8" xfId="64" xr:uid="{00000000-0005-0000-0000-000041000000}"/>
    <cellStyle name="常规 8 2" xfId="65" xr:uid="{00000000-0005-0000-0000-000042000000}"/>
    <cellStyle name="常规 9" xfId="66" xr:uid="{00000000-0005-0000-0000-000043000000}"/>
    <cellStyle name="常规 9 2" xfId="67" xr:uid="{00000000-0005-0000-0000-000044000000}"/>
    <cellStyle name="常规 9 2 4" xfId="68" xr:uid="{00000000-0005-0000-0000-000045000000}"/>
    <cellStyle name="常规 9 3" xfId="69" xr:uid="{00000000-0005-0000-0000-000046000000}"/>
    <cellStyle name="好 2" xfId="70" xr:uid="{00000000-0005-0000-0000-000047000000}"/>
    <cellStyle name="汇总 2" xfId="71" xr:uid="{00000000-0005-0000-0000-000048000000}"/>
    <cellStyle name="计算 2" xfId="72" xr:uid="{00000000-0005-0000-0000-000049000000}"/>
    <cellStyle name="检查单元格 2" xfId="73" xr:uid="{00000000-0005-0000-0000-00004A000000}"/>
    <cellStyle name="解释性文本 2" xfId="74" xr:uid="{00000000-0005-0000-0000-00004B000000}"/>
    <cellStyle name="警告文本 2" xfId="75" xr:uid="{00000000-0005-0000-0000-00004C000000}"/>
    <cellStyle name="链接单元格 2" xfId="76" xr:uid="{00000000-0005-0000-0000-00004D000000}"/>
    <cellStyle name="千位分隔 2" xfId="77" xr:uid="{00000000-0005-0000-0000-00004E000000}"/>
    <cellStyle name="千位分隔 2 2" xfId="78" xr:uid="{00000000-0005-0000-0000-00004F000000}"/>
    <cellStyle name="千位分隔 2 3" xfId="79" xr:uid="{00000000-0005-0000-0000-000050000000}"/>
    <cellStyle name="千位分隔 2 4" xfId="80" xr:uid="{00000000-0005-0000-0000-000051000000}"/>
    <cellStyle name="千位分隔 2 4 2" xfId="81" xr:uid="{00000000-0005-0000-0000-000052000000}"/>
    <cellStyle name="千位分隔 2 5" xfId="82" xr:uid="{00000000-0005-0000-0000-000053000000}"/>
    <cellStyle name="千位分隔 3" xfId="83" xr:uid="{00000000-0005-0000-0000-000054000000}"/>
    <cellStyle name="千位分隔 4" xfId="84" xr:uid="{00000000-0005-0000-0000-000055000000}"/>
    <cellStyle name="千位分隔 4 2" xfId="85" xr:uid="{00000000-0005-0000-0000-000056000000}"/>
    <cellStyle name="千位分隔 4 3" xfId="86" xr:uid="{00000000-0005-0000-0000-000057000000}"/>
    <cellStyle name="千位分隔 5" xfId="87" xr:uid="{00000000-0005-0000-0000-000058000000}"/>
    <cellStyle name="强调文字颜色 1 2" xfId="88" xr:uid="{00000000-0005-0000-0000-000059000000}"/>
    <cellStyle name="强调文字颜色 2 2" xfId="89" xr:uid="{00000000-0005-0000-0000-00005A000000}"/>
    <cellStyle name="强调文字颜色 3 2" xfId="90" xr:uid="{00000000-0005-0000-0000-00005B000000}"/>
    <cellStyle name="强调文字颜色 4 2" xfId="91" xr:uid="{00000000-0005-0000-0000-00005C000000}"/>
    <cellStyle name="强调文字颜色 5 2" xfId="92" xr:uid="{00000000-0005-0000-0000-00005D000000}"/>
    <cellStyle name="强调文字颜色 6 2" xfId="93" xr:uid="{00000000-0005-0000-0000-00005E000000}"/>
    <cellStyle name="适中 2" xfId="94" xr:uid="{00000000-0005-0000-0000-00005F000000}"/>
    <cellStyle name="输出 2" xfId="95" xr:uid="{00000000-0005-0000-0000-000060000000}"/>
    <cellStyle name="输入 2" xfId="96" xr:uid="{00000000-0005-0000-0000-000061000000}"/>
    <cellStyle name="注释 2" xfId="97" xr:uid="{00000000-0005-0000-0000-00006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A41"/>
  <sheetViews>
    <sheetView tabSelected="1" view="pageBreakPreview" topLeftCell="A10" zoomScaleNormal="115" zoomScalePageLayoutView="85" workbookViewId="0">
      <selection activeCell="F20" sqref="F20"/>
    </sheetView>
  </sheetViews>
  <sheetFormatPr defaultColWidth="9" defaultRowHeight="14.25" x14ac:dyDescent="0.2"/>
  <cols>
    <col min="1" max="1" width="6.75" style="6" customWidth="1"/>
    <col min="2" max="2" width="22.25" style="1" customWidth="1"/>
    <col min="3" max="3" width="9.125" style="1" customWidth="1"/>
    <col min="4" max="4" width="10" style="6" customWidth="1"/>
    <col min="5" max="5" width="13.375" style="6" customWidth="1"/>
    <col min="6" max="6" width="13" style="7" customWidth="1"/>
    <col min="7" max="7" width="13.125" style="8" customWidth="1"/>
    <col min="8" max="8" width="14" style="9" customWidth="1"/>
    <col min="9" max="9" width="21.125" style="5" customWidth="1"/>
    <col min="10" max="16381" width="9" style="5"/>
  </cols>
  <sheetData>
    <row r="1" spans="1:16381" s="13" customFormat="1" ht="27" customHeight="1" x14ac:dyDescent="0.2">
      <c r="A1" s="41" t="s">
        <v>0</v>
      </c>
      <c r="B1" s="41"/>
      <c r="C1" s="15"/>
      <c r="D1" s="15"/>
      <c r="E1" s="15"/>
      <c r="F1" s="15"/>
      <c r="G1" s="15"/>
    </row>
    <row r="2" spans="1:16381" s="13" customFormat="1" ht="29.25" customHeight="1" x14ac:dyDescent="0.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26"/>
    </row>
    <row r="3" spans="1:16381" s="5" customFormat="1" ht="25.5" customHeight="1" x14ac:dyDescent="0.2">
      <c r="A3" s="16"/>
      <c r="B3" s="16"/>
      <c r="C3" s="16"/>
      <c r="D3" s="16"/>
      <c r="E3" s="16"/>
      <c r="F3" s="16"/>
      <c r="G3" s="16"/>
      <c r="H3" s="43" t="s">
        <v>1</v>
      </c>
      <c r="I3" s="43"/>
      <c r="J3" s="27"/>
    </row>
    <row r="4" spans="1:16381" s="14" customFormat="1" ht="25.5" customHeight="1" x14ac:dyDescent="0.2">
      <c r="A4" s="17" t="s">
        <v>2</v>
      </c>
      <c r="B4" s="18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</row>
    <row r="5" spans="1:16381" s="3" customFormat="1" ht="25.5" customHeight="1" x14ac:dyDescent="0.2">
      <c r="A5" s="19" t="s">
        <v>11</v>
      </c>
      <c r="B5" s="20" t="s">
        <v>12</v>
      </c>
      <c r="C5" s="17"/>
      <c r="D5" s="17"/>
      <c r="E5" s="17"/>
      <c r="F5" s="28"/>
      <c r="G5" s="29"/>
      <c r="H5" s="17"/>
      <c r="I5" s="37"/>
    </row>
    <row r="6" spans="1:16381" s="4" customFormat="1" ht="25.5" customHeight="1" x14ac:dyDescent="0.2">
      <c r="A6" s="21">
        <v>1</v>
      </c>
      <c r="B6" s="21" t="s">
        <v>13</v>
      </c>
      <c r="C6" s="21" t="s">
        <v>14</v>
      </c>
      <c r="D6" s="21">
        <v>144.19999999999999</v>
      </c>
      <c r="E6" s="21">
        <v>500</v>
      </c>
      <c r="F6" s="22">
        <f>ROUND(D6*E6/10000,2)</f>
        <v>7.21</v>
      </c>
      <c r="G6" s="22">
        <v>7.21</v>
      </c>
      <c r="H6" s="32"/>
      <c r="I6" s="3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pans="1:16381" s="4" customFormat="1" ht="25.5" customHeight="1" x14ac:dyDescent="0.2">
      <c r="A7" s="21">
        <v>2</v>
      </c>
      <c r="B7" s="21" t="s">
        <v>25</v>
      </c>
      <c r="C7" s="21" t="s">
        <v>15</v>
      </c>
      <c r="D7" s="21">
        <v>2652</v>
      </c>
      <c r="E7" s="21">
        <v>220</v>
      </c>
      <c r="F7" s="22">
        <f t="shared" ref="F7:F17" si="0">ROUND(D7*E7/10000,2)</f>
        <v>58.34</v>
      </c>
      <c r="G7" s="22">
        <v>58.34</v>
      </c>
      <c r="H7" s="32"/>
      <c r="I7" s="3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pans="1:16381" s="4" customFormat="1" ht="25.5" customHeight="1" x14ac:dyDescent="0.2">
      <c r="A8" s="21">
        <v>3</v>
      </c>
      <c r="B8" s="21" t="s">
        <v>26</v>
      </c>
      <c r="C8" s="21" t="s">
        <v>16</v>
      </c>
      <c r="D8" s="21">
        <v>933</v>
      </c>
      <c r="E8" s="21">
        <v>120</v>
      </c>
      <c r="F8" s="22">
        <f t="shared" si="0"/>
        <v>11.2</v>
      </c>
      <c r="G8" s="22">
        <v>11.2</v>
      </c>
      <c r="H8" s="32"/>
      <c r="I8" s="3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pans="1:16381" s="4" customFormat="1" ht="25.5" customHeight="1" x14ac:dyDescent="0.2">
      <c r="A9" s="21">
        <v>4</v>
      </c>
      <c r="B9" s="21" t="s">
        <v>27</v>
      </c>
      <c r="C9" s="21" t="s">
        <v>16</v>
      </c>
      <c r="D9" s="21">
        <v>345</v>
      </c>
      <c r="E9" s="21">
        <v>228</v>
      </c>
      <c r="F9" s="22">
        <f t="shared" si="0"/>
        <v>7.87</v>
      </c>
      <c r="G9" s="22">
        <v>7.87</v>
      </c>
      <c r="H9" s="32"/>
      <c r="I9" s="3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</row>
    <row r="10" spans="1:16381" s="4" customFormat="1" ht="25.5" customHeight="1" x14ac:dyDescent="0.2">
      <c r="A10" s="21">
        <v>5</v>
      </c>
      <c r="B10" s="21" t="s">
        <v>28</v>
      </c>
      <c r="C10" s="21" t="s">
        <v>29</v>
      </c>
      <c r="D10" s="21">
        <v>61</v>
      </c>
      <c r="E10" s="21">
        <v>948</v>
      </c>
      <c r="F10" s="22">
        <f t="shared" si="0"/>
        <v>5.78</v>
      </c>
      <c r="G10" s="22">
        <v>5.78</v>
      </c>
      <c r="H10" s="32"/>
      <c r="I10" s="3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</row>
    <row r="11" spans="1:16381" ht="25.5" customHeight="1" x14ac:dyDescent="0.2">
      <c r="A11" s="21">
        <v>6</v>
      </c>
      <c r="B11" s="21" t="s">
        <v>35</v>
      </c>
      <c r="C11" s="21" t="s">
        <v>16</v>
      </c>
      <c r="D11" s="21">
        <v>57</v>
      </c>
      <c r="E11" s="21">
        <v>671</v>
      </c>
      <c r="F11" s="22">
        <f t="shared" si="0"/>
        <v>3.82</v>
      </c>
      <c r="G11" s="22">
        <v>3.82</v>
      </c>
      <c r="H11" s="30"/>
      <c r="I11" s="32"/>
    </row>
    <row r="12" spans="1:16381" ht="25.5" customHeight="1" x14ac:dyDescent="0.2">
      <c r="A12" s="21">
        <v>7</v>
      </c>
      <c r="B12" s="21" t="s">
        <v>36</v>
      </c>
      <c r="C12" s="21" t="s">
        <v>16</v>
      </c>
      <c r="D12" s="21">
        <v>31</v>
      </c>
      <c r="E12" s="21">
        <v>510</v>
      </c>
      <c r="F12" s="22">
        <f t="shared" si="0"/>
        <v>1.58</v>
      </c>
      <c r="G12" s="22">
        <v>1.58</v>
      </c>
      <c r="H12" s="30"/>
      <c r="I12" s="32"/>
    </row>
    <row r="13" spans="1:16381" ht="25.5" customHeight="1" x14ac:dyDescent="0.2">
      <c r="A13" s="21">
        <v>8</v>
      </c>
      <c r="B13" s="21" t="s">
        <v>30</v>
      </c>
      <c r="C13" s="21" t="s">
        <v>16</v>
      </c>
      <c r="D13" s="21">
        <v>460</v>
      </c>
      <c r="E13" s="21">
        <v>228</v>
      </c>
      <c r="F13" s="22">
        <f t="shared" si="0"/>
        <v>10.49</v>
      </c>
      <c r="G13" s="22">
        <v>10.49</v>
      </c>
      <c r="H13" s="30"/>
      <c r="I13" s="32"/>
    </row>
    <row r="14" spans="1:16381" ht="25.5" customHeight="1" x14ac:dyDescent="0.2">
      <c r="A14" s="21">
        <v>9</v>
      </c>
      <c r="B14" s="21" t="s">
        <v>31</v>
      </c>
      <c r="C14" s="21" t="s">
        <v>17</v>
      </c>
      <c r="D14" s="21">
        <v>1</v>
      </c>
      <c r="E14" s="21">
        <v>8750</v>
      </c>
      <c r="F14" s="22">
        <f t="shared" si="0"/>
        <v>0.88</v>
      </c>
      <c r="G14" s="22">
        <v>0.88</v>
      </c>
      <c r="H14" s="30"/>
      <c r="I14" s="32"/>
    </row>
    <row r="15" spans="1:16381" ht="25.5" customHeight="1" x14ac:dyDescent="0.2">
      <c r="A15" s="21">
        <v>10</v>
      </c>
      <c r="B15" s="21" t="s">
        <v>32</v>
      </c>
      <c r="C15" s="21" t="s">
        <v>15</v>
      </c>
      <c r="D15" s="21">
        <v>798</v>
      </c>
      <c r="E15" s="21">
        <v>2500</v>
      </c>
      <c r="F15" s="22">
        <f t="shared" si="0"/>
        <v>199.5</v>
      </c>
      <c r="G15" s="22">
        <v>199.5</v>
      </c>
      <c r="H15" s="30"/>
      <c r="I15" s="32"/>
    </row>
    <row r="16" spans="1:16381" ht="36" customHeight="1" x14ac:dyDescent="0.2">
      <c r="A16" s="21">
        <v>11</v>
      </c>
      <c r="B16" s="21" t="s">
        <v>33</v>
      </c>
      <c r="C16" s="21" t="s">
        <v>15</v>
      </c>
      <c r="D16" s="21">
        <v>798</v>
      </c>
      <c r="E16" s="21">
        <v>110</v>
      </c>
      <c r="F16" s="22">
        <f t="shared" si="0"/>
        <v>8.7799999999999994</v>
      </c>
      <c r="G16" s="22">
        <v>8.7799999999999994</v>
      </c>
      <c r="H16" s="30"/>
      <c r="I16" s="32"/>
    </row>
    <row r="17" spans="1:16381" ht="25.5" customHeight="1" x14ac:dyDescent="0.2">
      <c r="A17" s="21">
        <v>12</v>
      </c>
      <c r="B17" s="21" t="s">
        <v>34</v>
      </c>
      <c r="C17" s="21" t="s">
        <v>17</v>
      </c>
      <c r="D17" s="21">
        <v>1</v>
      </c>
      <c r="E17" s="21">
        <v>604000</v>
      </c>
      <c r="F17" s="22">
        <f t="shared" si="0"/>
        <v>60.4</v>
      </c>
      <c r="G17" s="22">
        <v>60.4</v>
      </c>
      <c r="H17" s="30"/>
      <c r="I17" s="32"/>
    </row>
    <row r="18" spans="1:16381" ht="25.5" customHeight="1" x14ac:dyDescent="0.2">
      <c r="A18" s="31"/>
      <c r="B18" s="19" t="s">
        <v>18</v>
      </c>
      <c r="C18" s="21"/>
      <c r="D18" s="21"/>
      <c r="E18" s="21"/>
      <c r="F18" s="23">
        <f>SUM(F6:F17)</f>
        <v>375.84999999999991</v>
      </c>
      <c r="G18" s="23"/>
      <c r="H18" s="30"/>
      <c r="I18" s="32"/>
    </row>
    <row r="19" spans="1:16381" s="2" customFormat="1" ht="25.5" customHeight="1" x14ac:dyDescent="0.2">
      <c r="A19" s="19" t="s">
        <v>19</v>
      </c>
      <c r="B19" s="19" t="s">
        <v>20</v>
      </c>
      <c r="C19" s="17"/>
      <c r="D19" s="17"/>
      <c r="E19" s="17"/>
      <c r="F19" s="29"/>
      <c r="G19" s="38"/>
      <c r="H19" s="29"/>
      <c r="I19" s="3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</row>
    <row r="20" spans="1:16381" s="5" customFormat="1" ht="40.5" customHeight="1" x14ac:dyDescent="0.2">
      <c r="A20" s="21">
        <v>1</v>
      </c>
      <c r="B20" s="21" t="s">
        <v>45</v>
      </c>
      <c r="C20" s="21" t="s">
        <v>15</v>
      </c>
      <c r="D20" s="21">
        <v>3042</v>
      </c>
      <c r="E20" s="21">
        <v>258</v>
      </c>
      <c r="F20" s="22">
        <f t="shared" ref="F20:F31" si="1">ROUND(D20*E20/10000,2)</f>
        <v>78.48</v>
      </c>
      <c r="G20" s="22">
        <v>78.48</v>
      </c>
      <c r="H20" s="32"/>
      <c r="I20" s="24" t="s">
        <v>46</v>
      </c>
      <c r="J20" s="12"/>
    </row>
    <row r="21" spans="1:16381" s="5" customFormat="1" ht="30.75" customHeight="1" x14ac:dyDescent="0.2">
      <c r="A21" s="21">
        <v>2</v>
      </c>
      <c r="B21" s="21" t="s">
        <v>45</v>
      </c>
      <c r="C21" s="21" t="s">
        <v>15</v>
      </c>
      <c r="D21" s="21">
        <v>10112</v>
      </c>
      <c r="E21" s="21">
        <v>248</v>
      </c>
      <c r="F21" s="22">
        <f t="shared" si="1"/>
        <v>250.78</v>
      </c>
      <c r="G21" s="22">
        <v>250.78</v>
      </c>
      <c r="H21" s="32"/>
      <c r="I21" s="24" t="s">
        <v>47</v>
      </c>
      <c r="J21" s="12"/>
    </row>
    <row r="22" spans="1:16381" s="5" customFormat="1" ht="25.5" customHeight="1" x14ac:dyDescent="0.2">
      <c r="A22" s="21">
        <v>3</v>
      </c>
      <c r="B22" s="21" t="s">
        <v>48</v>
      </c>
      <c r="C22" s="21" t="s">
        <v>49</v>
      </c>
      <c r="D22" s="21">
        <v>1</v>
      </c>
      <c r="E22" s="21">
        <v>518400</v>
      </c>
      <c r="F22" s="22">
        <f t="shared" si="1"/>
        <v>51.84</v>
      </c>
      <c r="G22" s="22">
        <v>51.84</v>
      </c>
      <c r="H22" s="32"/>
      <c r="I22" s="32" t="s">
        <v>50</v>
      </c>
      <c r="J22" s="12"/>
    </row>
    <row r="23" spans="1:16381" s="5" customFormat="1" ht="25.5" customHeight="1" x14ac:dyDescent="0.2">
      <c r="A23" s="21">
        <v>4</v>
      </c>
      <c r="B23" s="21" t="s">
        <v>37</v>
      </c>
      <c r="C23" s="21" t="s">
        <v>15</v>
      </c>
      <c r="D23" s="21">
        <v>13154</v>
      </c>
      <c r="E23" s="21">
        <v>12</v>
      </c>
      <c r="F23" s="22">
        <f t="shared" si="1"/>
        <v>15.78</v>
      </c>
      <c r="G23" s="22"/>
      <c r="H23" s="25">
        <f>F23-G23</f>
        <v>15.78</v>
      </c>
      <c r="I23" s="32"/>
      <c r="J23" s="12"/>
    </row>
    <row r="24" spans="1:16381" s="5" customFormat="1" ht="25.5" customHeight="1" x14ac:dyDescent="0.2">
      <c r="A24" s="21">
        <v>5</v>
      </c>
      <c r="B24" s="21" t="s">
        <v>38</v>
      </c>
      <c r="C24" s="21" t="s">
        <v>15</v>
      </c>
      <c r="D24" s="21">
        <v>27200</v>
      </c>
      <c r="E24" s="21">
        <v>70</v>
      </c>
      <c r="F24" s="22">
        <f t="shared" si="1"/>
        <v>190.4</v>
      </c>
      <c r="G24" s="39">
        <v>127.48</v>
      </c>
      <c r="H24" s="25">
        <f t="shared" ref="H24:H31" si="2">F24-G24</f>
        <v>62.92</v>
      </c>
      <c r="I24" s="32"/>
      <c r="J24" s="12"/>
    </row>
    <row r="25" spans="1:16381" s="5" customFormat="1" ht="25.5" customHeight="1" x14ac:dyDescent="0.2">
      <c r="A25" s="21">
        <v>6</v>
      </c>
      <c r="B25" s="21" t="s">
        <v>39</v>
      </c>
      <c r="C25" s="21" t="s">
        <v>15</v>
      </c>
      <c r="D25" s="21">
        <v>1232</v>
      </c>
      <c r="E25" s="21">
        <v>160</v>
      </c>
      <c r="F25" s="22">
        <f t="shared" si="1"/>
        <v>19.71</v>
      </c>
      <c r="G25" s="32"/>
      <c r="H25" s="25">
        <f t="shared" si="2"/>
        <v>19.71</v>
      </c>
      <c r="I25" s="32"/>
      <c r="J25" s="12"/>
    </row>
    <row r="26" spans="1:16381" s="5" customFormat="1" ht="42" customHeight="1" x14ac:dyDescent="0.2">
      <c r="A26" s="21">
        <v>7</v>
      </c>
      <c r="B26" s="21" t="s">
        <v>40</v>
      </c>
      <c r="C26" s="21" t="s">
        <v>15</v>
      </c>
      <c r="D26" s="21">
        <v>13374</v>
      </c>
      <c r="E26" s="21">
        <v>82.5</v>
      </c>
      <c r="F26" s="22">
        <f t="shared" si="1"/>
        <v>110.34</v>
      </c>
      <c r="G26" s="32"/>
      <c r="H26" s="25">
        <f t="shared" si="2"/>
        <v>110.34</v>
      </c>
      <c r="I26" s="32"/>
      <c r="J26" s="12"/>
    </row>
    <row r="27" spans="1:16381" s="5" customFormat="1" ht="25.5" customHeight="1" x14ac:dyDescent="0.2">
      <c r="A27" s="21">
        <v>8</v>
      </c>
      <c r="B27" s="21" t="s">
        <v>41</v>
      </c>
      <c r="C27" s="21" t="s">
        <v>17</v>
      </c>
      <c r="D27" s="21">
        <v>1</v>
      </c>
      <c r="E27" s="21">
        <v>535000</v>
      </c>
      <c r="F27" s="22">
        <f t="shared" si="1"/>
        <v>53.5</v>
      </c>
      <c r="G27" s="32"/>
      <c r="H27" s="25">
        <f t="shared" si="2"/>
        <v>53.5</v>
      </c>
      <c r="I27" s="32"/>
      <c r="J27" s="12"/>
    </row>
    <row r="28" spans="1:16381" s="5" customFormat="1" ht="25.5" customHeight="1" x14ac:dyDescent="0.2">
      <c r="A28" s="21">
        <v>9</v>
      </c>
      <c r="B28" s="21" t="s">
        <v>42</v>
      </c>
      <c r="C28" s="21" t="s">
        <v>21</v>
      </c>
      <c r="D28" s="21">
        <v>1</v>
      </c>
      <c r="E28" s="21">
        <v>60000</v>
      </c>
      <c r="F28" s="22">
        <f t="shared" si="1"/>
        <v>6</v>
      </c>
      <c r="G28" s="32"/>
      <c r="H28" s="25">
        <f t="shared" si="2"/>
        <v>6</v>
      </c>
      <c r="I28" s="32"/>
      <c r="J28" s="12"/>
    </row>
    <row r="29" spans="1:16381" s="5" customFormat="1" ht="25.5" customHeight="1" x14ac:dyDescent="0.2">
      <c r="A29" s="21">
        <v>10</v>
      </c>
      <c r="B29" s="21" t="s">
        <v>43</v>
      </c>
      <c r="C29" s="21" t="s">
        <v>21</v>
      </c>
      <c r="D29" s="21">
        <v>1</v>
      </c>
      <c r="E29" s="21">
        <v>282000</v>
      </c>
      <c r="F29" s="22">
        <f t="shared" si="1"/>
        <v>28.2</v>
      </c>
      <c r="G29" s="32"/>
      <c r="H29" s="25">
        <f t="shared" si="2"/>
        <v>28.2</v>
      </c>
      <c r="I29" s="32"/>
      <c r="J29" s="12"/>
    </row>
    <row r="30" spans="1:16381" s="5" customFormat="1" ht="25.5" customHeight="1" x14ac:dyDescent="0.2">
      <c r="A30" s="21">
        <v>11</v>
      </c>
      <c r="B30" s="21" t="s">
        <v>44</v>
      </c>
      <c r="C30" s="21" t="s">
        <v>21</v>
      </c>
      <c r="D30" s="21">
        <v>4</v>
      </c>
      <c r="E30" s="21">
        <v>50000</v>
      </c>
      <c r="F30" s="22">
        <f t="shared" si="1"/>
        <v>20</v>
      </c>
      <c r="G30" s="32"/>
      <c r="H30" s="25">
        <f t="shared" si="2"/>
        <v>20</v>
      </c>
      <c r="I30" s="32"/>
      <c r="J30" s="12"/>
    </row>
    <row r="31" spans="1:16381" s="5" customFormat="1" ht="25.5" customHeight="1" x14ac:dyDescent="0.2">
      <c r="A31" s="21">
        <v>12</v>
      </c>
      <c r="B31" s="21" t="s">
        <v>51</v>
      </c>
      <c r="C31" s="21" t="s">
        <v>17</v>
      </c>
      <c r="D31" s="21">
        <v>1</v>
      </c>
      <c r="E31" s="21">
        <v>350000</v>
      </c>
      <c r="F31" s="22">
        <f t="shared" si="1"/>
        <v>35</v>
      </c>
      <c r="G31" s="32"/>
      <c r="H31" s="25">
        <f t="shared" si="2"/>
        <v>35</v>
      </c>
      <c r="I31" s="32"/>
      <c r="J31" s="12"/>
    </row>
    <row r="32" spans="1:16381" s="5" customFormat="1" ht="25.5" customHeight="1" x14ac:dyDescent="0.2">
      <c r="A32" s="21"/>
      <c r="B32" s="19" t="s">
        <v>18</v>
      </c>
      <c r="C32" s="21"/>
      <c r="D32" s="21"/>
      <c r="E32" s="21"/>
      <c r="F32" s="23">
        <f>SUM(F20:F31)</f>
        <v>860.03000000000009</v>
      </c>
      <c r="G32" s="32"/>
      <c r="H32" s="32"/>
      <c r="I32" s="32"/>
      <c r="J32" s="12"/>
    </row>
    <row r="33" spans="1:16381" s="5" customFormat="1" ht="25.5" customHeight="1" x14ac:dyDescent="0.2">
      <c r="A33" s="21" t="s">
        <v>52</v>
      </c>
      <c r="B33" s="19" t="s">
        <v>53</v>
      </c>
      <c r="C33" s="21"/>
      <c r="D33" s="21"/>
      <c r="E33" s="21"/>
      <c r="F33" s="23"/>
      <c r="G33" s="32"/>
      <c r="H33" s="32"/>
      <c r="I33" s="32"/>
      <c r="J33" s="12"/>
    </row>
    <row r="34" spans="1:16381" s="5" customFormat="1" ht="25.5" customHeight="1" x14ac:dyDescent="0.2">
      <c r="A34" s="21">
        <v>1</v>
      </c>
      <c r="B34" s="19" t="s">
        <v>54</v>
      </c>
      <c r="C34" s="21" t="s">
        <v>49</v>
      </c>
      <c r="D34" s="21">
        <v>1</v>
      </c>
      <c r="E34" s="21">
        <v>240000</v>
      </c>
      <c r="F34" s="23">
        <v>24</v>
      </c>
      <c r="G34" s="32"/>
      <c r="H34" s="32"/>
      <c r="I34" s="32"/>
      <c r="J34" s="12"/>
    </row>
    <row r="35" spans="1:16381" s="5" customFormat="1" ht="25.5" customHeight="1" x14ac:dyDescent="0.2">
      <c r="A35" s="21"/>
      <c r="B35" s="19" t="s">
        <v>55</v>
      </c>
      <c r="C35" s="21"/>
      <c r="D35" s="21"/>
      <c r="E35" s="21"/>
      <c r="F35" s="23">
        <f>F34</f>
        <v>24</v>
      </c>
      <c r="G35" s="32"/>
      <c r="H35" s="39">
        <v>24</v>
      </c>
      <c r="I35" s="32"/>
      <c r="J35" s="12"/>
    </row>
    <row r="36" spans="1:16381" s="3" customFormat="1" ht="25.5" customHeight="1" x14ac:dyDescent="0.2">
      <c r="A36" s="19" t="s">
        <v>56</v>
      </c>
      <c r="B36" s="19" t="s">
        <v>22</v>
      </c>
      <c r="C36" s="17"/>
      <c r="D36" s="17"/>
      <c r="E36" s="17"/>
      <c r="F36" s="29"/>
      <c r="G36" s="37"/>
      <c r="H36" s="29"/>
      <c r="I36" s="39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</row>
    <row r="37" spans="1:16381" s="3" customFormat="1" ht="73.5" customHeight="1" x14ac:dyDescent="0.2">
      <c r="A37" s="21">
        <v>1</v>
      </c>
      <c r="B37" s="24" t="s">
        <v>57</v>
      </c>
      <c r="C37" s="21" t="s">
        <v>17</v>
      </c>
      <c r="D37" s="21">
        <v>1</v>
      </c>
      <c r="E37" s="17"/>
      <c r="F37" s="25">
        <v>100.79</v>
      </c>
      <c r="G37" s="37"/>
      <c r="H37" s="40">
        <f>F37</f>
        <v>100.79</v>
      </c>
      <c r="I37" s="39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</row>
    <row r="38" spans="1:16381" s="3" customFormat="1" ht="25.5" customHeight="1" x14ac:dyDescent="0.2">
      <c r="A38" s="21"/>
      <c r="B38" s="17" t="s">
        <v>18</v>
      </c>
      <c r="C38" s="19"/>
      <c r="D38" s="19"/>
      <c r="E38" s="33"/>
      <c r="F38" s="34">
        <f>F37</f>
        <v>100.79</v>
      </c>
      <c r="G38" s="37"/>
      <c r="H38" s="29"/>
      <c r="I38" s="39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</row>
    <row r="39" spans="1:16381" s="3" customFormat="1" ht="25.5" customHeight="1" x14ac:dyDescent="0.2">
      <c r="A39" s="17"/>
      <c r="B39" s="35" t="s">
        <v>23</v>
      </c>
      <c r="C39" s="35"/>
      <c r="D39" s="35"/>
      <c r="E39" s="35"/>
      <c r="F39" s="36">
        <f>F18+F32+F35+F38</f>
        <v>1360.67</v>
      </c>
      <c r="G39" s="34">
        <f>SUM(G6:G38)</f>
        <v>884.43</v>
      </c>
      <c r="H39" s="34">
        <f>SUM(H6:H38)</f>
        <v>476.24</v>
      </c>
      <c r="I39" s="3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</row>
    <row r="41" spans="1:16381" x14ac:dyDescent="0.2">
      <c r="G41" s="10"/>
      <c r="H41" s="11"/>
    </row>
  </sheetData>
  <mergeCells count="3">
    <mergeCell ref="A1:B1"/>
    <mergeCell ref="A2:I2"/>
    <mergeCell ref="H3:I3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总投资估算</vt:lpstr>
      <vt:lpstr>总投资估算!Print_Area</vt:lpstr>
      <vt:lpstr>总投资估算!Print_Titles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冰倩 刘</cp:lastModifiedBy>
  <cp:lastPrinted>2024-09-18T03:37:13Z</cp:lastPrinted>
  <dcterms:created xsi:type="dcterms:W3CDTF">2015-06-05T18:17:00Z</dcterms:created>
  <dcterms:modified xsi:type="dcterms:W3CDTF">2024-09-18T03:37:14Z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DCE7B7BE92214AE78766944933B1B489_13</vt:lpwstr>
  </property>
</Properties>
</file>