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75" activeTab="3"/>
  </bookViews>
  <sheets>
    <sheet name="2024年全区收入 " sheetId="1" r:id="rId1"/>
    <sheet name="2024年全区支出" sheetId="2" r:id="rId2"/>
    <sheet name="2024年区本级收入" sheetId="3" r:id="rId3"/>
    <sheet name="2024年区本级支出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q">[1]国家!#REF!</definedName>
    <definedName name="\z">[2]中央!#REF!</definedName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aaa">#REF!</definedName>
    <definedName name="ABC">#REF!</definedName>
    <definedName name="ABD">#REF!</definedName>
    <definedName name="AccessDatabase" hidden="1">"D:\文_件\省长专项\2000省长专项审批.mdb"</definedName>
    <definedName name="applyReason">#REF!</definedName>
    <definedName name="bbb">#REF!</definedName>
    <definedName name="btFinancing">#REF!</definedName>
    <definedName name="ccc">#REF!</definedName>
    <definedName name="closeProjectTime">#REF!</definedName>
    <definedName name="comment">#REF!</definedName>
    <definedName name="content">#REF!</definedName>
    <definedName name="data">#REF!</definedName>
    <definedName name="Database">'[3]2月'!$A$7:$F$28</definedName>
    <definedName name="database2">#REF!</definedName>
    <definedName name="database3">#REF!</definedName>
    <definedName name="envionmentCheckNo">#REF!</definedName>
    <definedName name="estimateNewAreaFund">#REF!</definedName>
    <definedName name="estimateTotalFund">#REF!</definedName>
    <definedName name="expendSort">#REF!</definedName>
    <definedName name="fg">#REF!</definedName>
    <definedName name="fileNo">#REF!</definedName>
    <definedName name="fileProperty">#REF!</definedName>
    <definedName name="finishFund">#REF!</definedName>
    <definedName name="FirstLevelNum">#REF!</definedName>
    <definedName name="groundCheckNo">#REF!</definedName>
    <definedName name="gxxe2003">'[4]P1012001'!$A$6:$E$117</definedName>
    <definedName name="gxxe20032">'[5]P1012001'!$A$6:$E$117</definedName>
    <definedName name="hhhh">#REF!</definedName>
    <definedName name="houseCarryOut">#REF!</definedName>
    <definedName name="isCityImportant">#REF!</definedName>
    <definedName name="isRelateEnvionment">#REF!</definedName>
    <definedName name="isRelateGround">#REF!</definedName>
    <definedName name="isRelateHouse">#REF!</definedName>
    <definedName name="isRelateLayout">#REF!</definedName>
    <definedName name="isRelateTubing">#REF!</definedName>
    <definedName name="isSectionImportant">#REF!</definedName>
    <definedName name="isTubingfundCarryOut">#REF!</definedName>
    <definedName name="kkkk">#REF!</definedName>
    <definedName name="layoutCheckNo">#REF!</definedName>
    <definedName name="level">#REF!</definedName>
    <definedName name="ListCycle">#REF!</definedName>
    <definedName name="mainPart">#REF!</definedName>
    <definedName name="needFund">#REF!</definedName>
    <definedName name="newAreaFund">#REF!</definedName>
    <definedName name="nextFinancial">#REF!</definedName>
    <definedName name="nextNewAreaFinancial">#REF!</definedName>
    <definedName name="nextNewAreaFund">#REF!</definedName>
    <definedName name="nextProjectStatus">#REF!</definedName>
    <definedName name="nextTotalFund">#REF!</definedName>
    <definedName name="nextWorkload">#REF!</definedName>
    <definedName name="openProjectTime">#REF!</definedName>
    <definedName name="otherExplain">#REF!</definedName>
    <definedName name="otherFinancial">#REF!</definedName>
    <definedName name="otherFund">#REF!</definedName>
    <definedName name="otherFundSource">#REF!</definedName>
    <definedName name="planFinancialPt">#REF!</definedName>
    <definedName name="planFund">#REF!</definedName>
    <definedName name="planProperty">#REF!</definedName>
    <definedName name="preFinancial">#REF!</definedName>
    <definedName name="pretotalFinishFund">#REF!</definedName>
    <definedName name="preTotalWorkload">#REF!</definedName>
    <definedName name="_xlnm.Print_Area">#REF!</definedName>
    <definedName name="Print_Area_MI">#REF!</definedName>
    <definedName name="_xlnm.Print_Titles">#N/A</definedName>
    <definedName name="projectCountByParent">#REF!</definedName>
    <definedName name="projectId">#REF!</definedName>
    <definedName name="projectName">#REF!</definedName>
    <definedName name="projectNum">#REF!</definedName>
    <definedName name="projectStatus">#REF!</definedName>
    <definedName name="projectType">#REF!</definedName>
    <definedName name="ptFinancing">#REF!</definedName>
    <definedName name="replaceRng">#REF!</definedName>
    <definedName name="SecondLevelNum">#REF!</definedName>
    <definedName name="sumFinancing">#REF!</definedName>
    <definedName name="totalBuildArea">#REF!</definedName>
    <definedName name="totalFinancial">#REF!</definedName>
    <definedName name="totalFinishFund">#REF!</definedName>
    <definedName name="totalFund">#REF!</definedName>
    <definedName name="totalProperty">#REF!</definedName>
    <definedName name="totalUseArea">#REF!</definedName>
    <definedName name="totalWorkload">#REF!</definedName>
    <definedName name="XlsFirstLevelName">#REF!</definedName>
    <definedName name="XlsSecondLevelName">#REF!</definedName>
    <definedName name="XlsTitle">#REF!</definedName>
    <definedName name="XlsYear">#REF!</definedName>
    <definedName name="yearRange">#REF!</definedName>
    <definedName name="zhe">#REF!</definedName>
    <definedName name="财政供养">#REF!</definedName>
    <definedName name="城维费">#REF!</definedName>
    <definedName name="处室">#REF!</definedName>
    <definedName name="大调动">#REF!</definedName>
    <definedName name="大中型水库">#REF!</definedName>
    <definedName name="地区名称">#REF!</definedName>
    <definedName name="鹅eee">#REF!</definedName>
    <definedName name="饿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胶">#REF!</definedName>
    <definedName name="结构">#REF!</definedName>
    <definedName name="金额">#REF!</definedName>
    <definedName name="经7">#REF!</definedName>
    <definedName name="经二7">#REF!</definedName>
    <definedName name="经二8">#REF!</definedName>
    <definedName name="经一7">#REF!</definedName>
    <definedName name="科经委">#REF!</definedName>
    <definedName name="科目">#REF!</definedName>
    <definedName name="类型">#REF!</definedName>
    <definedName name="全额差额比例">'[6]C01-1'!#REF!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四季度">'[7]C01-1'!#REF!</definedName>
    <definedName name="脱钩">#REF!</definedName>
    <definedName name="位次d">[8]四月份月报!#REF!</definedName>
    <definedName name="先征后返徐2">#REF!</definedName>
    <definedName name="性别">[8]基础编码!$H$2:$H$3</definedName>
    <definedName name="学历">[8]基础编码!$S$2:$S$9</definedName>
    <definedName name="预备费分项目">#REF!</definedName>
    <definedName name="综合">#REF!</definedName>
    <definedName name="综核">#REF!</definedName>
    <definedName name="전">#REF!</definedName>
    <definedName name="주택사업본부">#REF!</definedName>
    <definedName name="철구사업본부">#REF!</definedName>
    <definedName name="_xlnm._FilterDatabase" localSheetId="3" hidden="1">#REF!</definedName>
    <definedName name="a" localSheetId="3">#REF!</definedName>
    <definedName name="aa" localSheetId="3">#REF!</definedName>
    <definedName name="aaaa" localSheetId="3">#REF!</definedName>
    <definedName name="ABC" localSheetId="3">#REF!</definedName>
    <definedName name="ABD" localSheetId="3">#REF!</definedName>
    <definedName name="applyReason" localSheetId="3">#REF!</definedName>
    <definedName name="bbb" localSheetId="3">#REF!</definedName>
    <definedName name="btFinancing" localSheetId="3">#REF!</definedName>
    <definedName name="ccc" localSheetId="3">#REF!</definedName>
    <definedName name="closeProjectTime" localSheetId="3">#REF!</definedName>
    <definedName name="comment" localSheetId="3">#REF!</definedName>
    <definedName name="content" localSheetId="3">#REF!</definedName>
    <definedName name="data" localSheetId="3">#REF!</definedName>
    <definedName name="Database" localSheetId="3">'[9]2月'!$A$7:$F$28</definedName>
    <definedName name="database2" localSheetId="3">#REF!</definedName>
    <definedName name="database3" localSheetId="3">#REF!</definedName>
    <definedName name="envionmentCheckNo" localSheetId="3">#REF!</definedName>
    <definedName name="estimateNewAreaFund" localSheetId="3">#REF!</definedName>
    <definedName name="estimateTotalFund" localSheetId="3">#REF!</definedName>
    <definedName name="expendSort" localSheetId="3">#REF!</definedName>
    <definedName name="fg" localSheetId="3">#REF!</definedName>
    <definedName name="fileNo" localSheetId="3">#REF!</definedName>
    <definedName name="fileProperty" localSheetId="3">#REF!</definedName>
    <definedName name="finishFund" localSheetId="3">#REF!</definedName>
    <definedName name="FirstLevelNum" localSheetId="3">#REF!</definedName>
    <definedName name="groundCheckNo" localSheetId="3">#REF!</definedName>
    <definedName name="gxxe2003" localSheetId="3">'[10]P1012001'!$A$6:$E$117</definedName>
    <definedName name="gxxe20032" localSheetId="3">'[11]P1012001'!$A$6:$E$117</definedName>
    <definedName name="hhhh" localSheetId="3">#REF!</definedName>
    <definedName name="houseCarryOut" localSheetId="3">#REF!</definedName>
    <definedName name="isCityImportant" localSheetId="3">#REF!</definedName>
    <definedName name="isRelateEnvionment" localSheetId="3">#REF!</definedName>
    <definedName name="isRelateGround" localSheetId="3">#REF!</definedName>
    <definedName name="isRelateHouse" localSheetId="3">#REF!</definedName>
    <definedName name="isRelateLayout" localSheetId="3">#REF!</definedName>
    <definedName name="isRelateTubing" localSheetId="3">#REF!</definedName>
    <definedName name="isSectionImportant" localSheetId="3">#REF!</definedName>
    <definedName name="isTubingfundCarryOut" localSheetId="3">#REF!</definedName>
    <definedName name="kkkk" localSheetId="3">#REF!</definedName>
    <definedName name="layoutCheckNo" localSheetId="3">#REF!</definedName>
    <definedName name="level" localSheetId="3">#REF!</definedName>
    <definedName name="ListCycle" localSheetId="3">#REF!</definedName>
    <definedName name="mainPart" localSheetId="3">#REF!</definedName>
    <definedName name="needFund" localSheetId="3">#REF!</definedName>
    <definedName name="newAreaFund" localSheetId="3">#REF!</definedName>
    <definedName name="nextFinancial" localSheetId="3">#REF!</definedName>
    <definedName name="nextNewAreaFinancial" localSheetId="3">#REF!</definedName>
    <definedName name="nextNewAreaFund" localSheetId="3">#REF!</definedName>
    <definedName name="nextProjectStatus" localSheetId="3">#REF!</definedName>
    <definedName name="nextTotalFund" localSheetId="3">#REF!</definedName>
    <definedName name="nextWorkload" localSheetId="3">#REF!</definedName>
    <definedName name="openProjectTime" localSheetId="3">#REF!</definedName>
    <definedName name="otherExplain" localSheetId="3">#REF!</definedName>
    <definedName name="otherFinancial" localSheetId="3">#REF!</definedName>
    <definedName name="otherFund" localSheetId="3">#REF!</definedName>
    <definedName name="otherFundSource" localSheetId="3">#REF!</definedName>
    <definedName name="planFinancialPt" localSheetId="3">#REF!</definedName>
    <definedName name="planFund" localSheetId="3">#REF!</definedName>
    <definedName name="planProperty" localSheetId="3">#REF!</definedName>
    <definedName name="preFinancial" localSheetId="3">#REF!</definedName>
    <definedName name="pretotalFinishFund" localSheetId="3">#REF!</definedName>
    <definedName name="preTotalWorkload" localSheetId="3">#REF!</definedName>
    <definedName name="_xlnm.Print_Area" localSheetId="3">#REF!</definedName>
    <definedName name="Print_Area_MI" localSheetId="3">#REF!</definedName>
    <definedName name="projectCountByParent" localSheetId="3">#REF!</definedName>
    <definedName name="projectId" localSheetId="3">#REF!</definedName>
    <definedName name="projectName" localSheetId="3">#REF!</definedName>
    <definedName name="projectNum" localSheetId="3">#REF!</definedName>
    <definedName name="projectStatus" localSheetId="3">#REF!</definedName>
    <definedName name="projectType" localSheetId="3">#REF!</definedName>
    <definedName name="ptFinancing" localSheetId="3">#REF!</definedName>
    <definedName name="replaceRng" localSheetId="3">#REF!</definedName>
    <definedName name="SecondLevelNum" localSheetId="3">#REF!</definedName>
    <definedName name="sumFinancing" localSheetId="3">#REF!</definedName>
    <definedName name="totalBuildArea" localSheetId="3">#REF!</definedName>
    <definedName name="totalFinancial" localSheetId="3">#REF!</definedName>
    <definedName name="totalFinishFund" localSheetId="3">#REF!</definedName>
    <definedName name="totalFund" localSheetId="3">#REF!</definedName>
    <definedName name="totalProperty" localSheetId="3">#REF!</definedName>
    <definedName name="totalUseArea" localSheetId="3">#REF!</definedName>
    <definedName name="totalWorkload" localSheetId="3">#REF!</definedName>
    <definedName name="XlsFirstLevelName" localSheetId="3">#REF!</definedName>
    <definedName name="XlsSecondLevelName" localSheetId="3">#REF!</definedName>
    <definedName name="XlsTitle" localSheetId="3">#REF!</definedName>
    <definedName name="XlsYear" localSheetId="3">#REF!</definedName>
    <definedName name="yearRange" localSheetId="3">#REF!</definedName>
    <definedName name="zhe" localSheetId="3">#REF!</definedName>
    <definedName name="财政供养" localSheetId="3">#REF!</definedName>
    <definedName name="城维费" localSheetId="3">#REF!</definedName>
    <definedName name="处室" localSheetId="3">#REF!</definedName>
    <definedName name="大调动" localSheetId="3">#REF!</definedName>
    <definedName name="地区名称" localSheetId="3">#REF!</definedName>
    <definedName name="鹅eee" localSheetId="3">#REF!</definedName>
    <definedName name="饿" localSheetId="3">#REF!</definedName>
    <definedName name="还有" localSheetId="3">#REF!</definedName>
    <definedName name="汇率" localSheetId="3">#REF!</definedName>
    <definedName name="基金处室" localSheetId="3">#REF!</definedName>
    <definedName name="基金金额" localSheetId="3">#REF!</definedName>
    <definedName name="基金科目" localSheetId="3">#REF!</definedName>
    <definedName name="基金类型" localSheetId="3">#REF!</definedName>
    <definedName name="胶" localSheetId="3">#REF!</definedName>
    <definedName name="结构" localSheetId="3">#REF!</definedName>
    <definedName name="金额" localSheetId="3">#REF!</definedName>
    <definedName name="经7" localSheetId="3">#REF!</definedName>
    <definedName name="经二7" localSheetId="3">#REF!</definedName>
    <definedName name="经二8" localSheetId="3">#REF!</definedName>
    <definedName name="经一7" localSheetId="3">#REF!</definedName>
    <definedName name="科经委" localSheetId="3">#REF!</definedName>
    <definedName name="科目" localSheetId="3">#REF!</definedName>
    <definedName name="类型" localSheetId="3">#REF!</definedName>
    <definedName name="生产列1" localSheetId="3">#REF!</definedName>
    <definedName name="生产列11" localSheetId="3">#REF!</definedName>
    <definedName name="生产列15" localSheetId="3">#REF!</definedName>
    <definedName name="生产列16" localSheetId="3">#REF!</definedName>
    <definedName name="生产列17" localSheetId="3">#REF!</definedName>
    <definedName name="生产列19" localSheetId="3">#REF!</definedName>
    <definedName name="生产列2" localSheetId="3">#REF!</definedName>
    <definedName name="生产列20" localSheetId="3">#REF!</definedName>
    <definedName name="生产列3" localSheetId="3">#REF!</definedName>
    <definedName name="生产列4" localSheetId="3">#REF!</definedName>
    <definedName name="生产列5" localSheetId="3">#REF!</definedName>
    <definedName name="生产列6" localSheetId="3">#REF!</definedName>
    <definedName name="生产列7" localSheetId="3">#REF!</definedName>
    <definedName name="生产列8" localSheetId="3">#REF!</definedName>
    <definedName name="生产列9" localSheetId="3">#REF!</definedName>
    <definedName name="生产期" localSheetId="3">#REF!</definedName>
    <definedName name="生产期1" localSheetId="3">#REF!</definedName>
    <definedName name="生产期11" localSheetId="3">#REF!</definedName>
    <definedName name="生产期123" localSheetId="3">#REF!</definedName>
    <definedName name="生产期15" localSheetId="3">#REF!</definedName>
    <definedName name="生产期16" localSheetId="3">#REF!</definedName>
    <definedName name="生产期17" localSheetId="3">#REF!</definedName>
    <definedName name="生产期19" localSheetId="3">#REF!</definedName>
    <definedName name="生产期2" localSheetId="3">#REF!</definedName>
    <definedName name="生产期20" localSheetId="3">#REF!</definedName>
    <definedName name="生产期3" localSheetId="3">#REF!</definedName>
    <definedName name="生产期4" localSheetId="3">#REF!</definedName>
    <definedName name="生产期5" localSheetId="3">#REF!</definedName>
    <definedName name="生产期6" localSheetId="3">#REF!</definedName>
    <definedName name="生产期7" localSheetId="3">#REF!</definedName>
    <definedName name="生产期8" localSheetId="3">#REF!</definedName>
    <definedName name="生产期9" localSheetId="3">#REF!</definedName>
    <definedName name="是" localSheetId="3">#REF!</definedName>
    <definedName name="脱钩" localSheetId="3">#REF!</definedName>
    <definedName name="先征后返徐2" localSheetId="3">#REF!</definedName>
    <definedName name="预备费分项目" localSheetId="3">#REF!</definedName>
    <definedName name="综合" localSheetId="3">#REF!</definedName>
    <definedName name="综核" localSheetId="3">#REF!</definedName>
    <definedName name="전" localSheetId="3">#REF!</definedName>
    <definedName name="주택사업본부" localSheetId="3">#REF!</definedName>
    <definedName name="철구사업본부" localSheetId="3">#REF!</definedName>
    <definedName name="_xlnm.Print_Titles" localSheetId="3">'2024年区本级支出'!$4:$4</definedName>
    <definedName name="大中型水库" localSheetId="3">#REF!</definedName>
    <definedName name="支出">'[12]P1012001'!$A$6:$E$117</definedName>
  </definedNames>
  <calcPr calcId="144525"/>
</workbook>
</file>

<file path=xl/sharedStrings.xml><?xml version="1.0" encoding="utf-8"?>
<sst xmlns="http://schemas.openxmlformats.org/spreadsheetml/2006/main" count="634" uniqueCount="467">
  <si>
    <t>浦东新区2024年一般公共预算收入预算表</t>
  </si>
  <si>
    <t>单位：亿元</t>
  </si>
  <si>
    <t>项    目</t>
  </si>
  <si>
    <t>上年执行数</t>
  </si>
  <si>
    <t>预算数</t>
  </si>
  <si>
    <t>预算数为上年
执行数的%</t>
  </si>
  <si>
    <t>增值税</t>
  </si>
  <si>
    <t>企业所得税</t>
  </si>
  <si>
    <t>个人所得税</t>
  </si>
  <si>
    <t>土地增值税</t>
  </si>
  <si>
    <t>契  税</t>
  </si>
  <si>
    <t>其他各税①</t>
  </si>
  <si>
    <t>专项收入</t>
  </si>
  <si>
    <t>其中：残疾人就业保障金收入</t>
  </si>
  <si>
    <t xml:space="preserve">      教育资金收入</t>
  </si>
  <si>
    <t xml:space="preserve">      农田水利建设资金收入</t>
  </si>
  <si>
    <t xml:space="preserve">      水利建设专项收入</t>
  </si>
  <si>
    <t>其他收入②</t>
  </si>
  <si>
    <t>一般公共预算收入合计</t>
  </si>
  <si>
    <t>市财政税收返还和转移支付收入等</t>
  </si>
  <si>
    <t>地方政府一般债务转贷收入</t>
  </si>
  <si>
    <t>调入资金</t>
  </si>
  <si>
    <t>上年结转收入</t>
  </si>
  <si>
    <t>动用预算稳定调节基金</t>
  </si>
  <si>
    <t>总    计</t>
  </si>
  <si>
    <t>注：① 其他各税主要包括城市维护建设税、房产税、耕地占用税、城镇土地使用税、印花税、车船税、环境保护税。
    ② 其他收入主要包括行政事业性收费收入、国有资源（资产）有偿使用收入等。</t>
  </si>
  <si>
    <t>浦东新区2024年一般公共预算支出预算表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</si>
  <si>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</si>
  <si>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</si>
  <si>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</si>
  <si>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</si>
  <si>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</si>
  <si>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</si>
  <si>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</si>
  <si>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</si>
  <si>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</si>
  <si>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</si>
  <si>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</si>
  <si>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</si>
  <si>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</si>
  <si>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</si>
  <si>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金融支出</t>
  </si>
  <si>
    <t>11.9倍</t>
  </si>
  <si>
    <t>援助其他地区支出</t>
  </si>
  <si>
    <t>自然资源海洋气象等支出</t>
  </si>
  <si>
    <t>住房保障支出</t>
  </si>
  <si>
    <t>粮油物资储备支出</t>
  </si>
  <si>
    <t>4.0倍</t>
  </si>
  <si>
    <t>灾害防治及应急管理支出</t>
  </si>
  <si>
    <t>预备费</t>
  </si>
  <si>
    <t>其他支出</t>
  </si>
  <si>
    <t>24.3倍</t>
  </si>
  <si>
    <t>债务付息支出</t>
  </si>
  <si>
    <t>一般公共预算支出合计</t>
  </si>
  <si>
    <t>上解市级财政支出</t>
  </si>
  <si>
    <t>地方政府一般债务还本支出</t>
  </si>
  <si>
    <t>补充预算稳定调节基金</t>
  </si>
  <si>
    <t>补充预算周转金</t>
  </si>
  <si>
    <t>结转下年支出</t>
  </si>
  <si>
    <t>浦东新区2024年区本级一般公共预算收入预算表</t>
  </si>
  <si>
    <t>注：① 其他各税主要包括城市维护建设税、房产税、耕地占用税、城镇土地使用税、印花税、车船税、环境保护税。
    ② 其他收入主要包括行政事业性收费收入、国有资源（资产）有偿使用收入等。
    ③ 本表中预算数与上年执行数相比增减变动较大的收入项目，其增减原因详见《关于浦东新区2024年区本级一般公共预算（草案）的说明》。</t>
  </si>
  <si>
    <t>浦东新区2024年区本级一般公共预算支出预算表</t>
  </si>
  <si>
    <t>项目</t>
  </si>
  <si>
    <t>其中：人大事务</t>
  </si>
  <si>
    <t xml:space="preserve">        行政运行</t>
  </si>
  <si>
    <t xml:space="preserve">        一般行政管理事务</t>
  </si>
  <si>
    <t xml:space="preserve">        人大会议</t>
  </si>
  <si>
    <t xml:space="preserve">        代表工作</t>
  </si>
  <si>
    <t xml:space="preserve">        其他人大事务支出</t>
  </si>
  <si>
    <t xml:space="preserve">      政协事务</t>
  </si>
  <si>
    <t xml:space="preserve">        政协会议</t>
  </si>
  <si>
    <t xml:space="preserve">        参政议政</t>
  </si>
  <si>
    <t xml:space="preserve">        事业运行</t>
  </si>
  <si>
    <t xml:space="preserve">        其他政协事务支出</t>
  </si>
  <si>
    <t xml:space="preserve">      政府办公厅（室）及相关机构事务</t>
  </si>
  <si>
    <t xml:space="preserve">        机关服务</t>
  </si>
  <si>
    <t xml:space="preserve">        其他政府办公厅（室）及相关机构事务支出</t>
  </si>
  <si>
    <t xml:space="preserve">      发展与改革事务</t>
  </si>
  <si>
    <t xml:space="preserve">        经济体制改革研究</t>
  </si>
  <si>
    <t xml:space="preserve">        物价管理</t>
  </si>
  <si>
    <t xml:space="preserve">        其他发展与改革事务支出</t>
  </si>
  <si>
    <t xml:space="preserve">      统计信息事务</t>
  </si>
  <si>
    <t xml:space="preserve">        专项统计业务</t>
  </si>
  <si>
    <t xml:space="preserve">        专项普查活动</t>
  </si>
  <si>
    <t xml:space="preserve">        统计抽样调查</t>
  </si>
  <si>
    <t xml:space="preserve">        其他统计信息事务支出</t>
  </si>
  <si>
    <t xml:space="preserve">      财政事务</t>
  </si>
  <si>
    <t xml:space="preserve">        信息化建设</t>
  </si>
  <si>
    <t xml:space="preserve">        其他财政事务支出</t>
  </si>
  <si>
    <t xml:space="preserve">      税收事务</t>
  </si>
  <si>
    <t xml:space="preserve">        税收业务</t>
  </si>
  <si>
    <t xml:space="preserve">        其他税收事务支出</t>
  </si>
  <si>
    <t xml:space="preserve">      审计事务</t>
  </si>
  <si>
    <t>2.1倍</t>
  </si>
  <si>
    <t xml:space="preserve">      纪检监察事务</t>
  </si>
  <si>
    <t xml:space="preserve">      商贸事务</t>
  </si>
  <si>
    <t xml:space="preserve">        招商引资</t>
  </si>
  <si>
    <t xml:space="preserve">        其他商贸事务支出</t>
  </si>
  <si>
    <t xml:space="preserve">      知识产权事务</t>
  </si>
  <si>
    <t xml:space="preserve">        其他知识产权事务支出</t>
  </si>
  <si>
    <t xml:space="preserve">      民族事务</t>
  </si>
  <si>
    <t>2.7倍</t>
  </si>
  <si>
    <t xml:space="preserve">      港澳台事务</t>
  </si>
  <si>
    <t xml:space="preserve">      档案事务</t>
  </si>
  <si>
    <t xml:space="preserve">        其他档案事务支出</t>
  </si>
  <si>
    <t xml:space="preserve">      民主党派及工商联事务</t>
  </si>
  <si>
    <t xml:space="preserve">      群众团体事务</t>
  </si>
  <si>
    <t xml:space="preserve">        其他群众团体事务支出</t>
  </si>
  <si>
    <t xml:space="preserve">      党委办公厅（室）及相关机构事务</t>
  </si>
  <si>
    <t xml:space="preserve">      组织事务</t>
  </si>
  <si>
    <t xml:space="preserve">        其他组织事务支出</t>
  </si>
  <si>
    <t xml:space="preserve">      宣传事务</t>
  </si>
  <si>
    <t xml:space="preserve">        其他宣传事务支出</t>
  </si>
  <si>
    <t xml:space="preserve">      统战事务</t>
  </si>
  <si>
    <t xml:space="preserve">        宗教事务</t>
  </si>
  <si>
    <t xml:space="preserve">        华侨事务</t>
  </si>
  <si>
    <t xml:space="preserve">      其他共产党事务支出</t>
  </si>
  <si>
    <t xml:space="preserve">      市场监督管理事务</t>
  </si>
  <si>
    <t xml:space="preserve">        市场主体管理</t>
  </si>
  <si>
    <t xml:space="preserve">        市场秩序执法</t>
  </si>
  <si>
    <t xml:space="preserve">        质量基础</t>
  </si>
  <si>
    <t xml:space="preserve">        药品事务</t>
  </si>
  <si>
    <t xml:space="preserve">        医疗器械事务</t>
  </si>
  <si>
    <t xml:space="preserve">        化妆品事务</t>
  </si>
  <si>
    <t xml:space="preserve">        质量安全监管</t>
  </si>
  <si>
    <t xml:space="preserve">        食品安全监管</t>
  </si>
  <si>
    <t xml:space="preserve">        其他市场监督管理事务</t>
  </si>
  <si>
    <t xml:space="preserve">      其他一般公共服务支出</t>
  </si>
  <si>
    <t>23.5倍</t>
  </si>
  <si>
    <t xml:space="preserve">        其他一般公共服务支出</t>
  </si>
  <si>
    <t>其中：国防动员</t>
  </si>
  <si>
    <t xml:space="preserve">        兵役征集</t>
  </si>
  <si>
    <t xml:space="preserve">        人民防空</t>
  </si>
  <si>
    <t xml:space="preserve">        民兵</t>
  </si>
  <si>
    <t xml:space="preserve">        其他国防动员支出</t>
  </si>
  <si>
    <t>20.1倍</t>
  </si>
  <si>
    <t xml:space="preserve">      其他国防支出</t>
  </si>
  <si>
    <t xml:space="preserve">        其他国防支出</t>
  </si>
  <si>
    <t>其中：公安</t>
  </si>
  <si>
    <t xml:space="preserve">        执法办案</t>
  </si>
  <si>
    <t xml:space="preserve">        其他公安支出</t>
  </si>
  <si>
    <t xml:space="preserve">      国家安全</t>
  </si>
  <si>
    <t xml:space="preserve">      司法</t>
  </si>
  <si>
    <t xml:space="preserve">        基层司法业务</t>
  </si>
  <si>
    <t xml:space="preserve">        普法宣传</t>
  </si>
  <si>
    <t xml:space="preserve">        律师管理</t>
  </si>
  <si>
    <t>3.0倍</t>
  </si>
  <si>
    <t xml:space="preserve">        公共法律服务</t>
  </si>
  <si>
    <t xml:space="preserve">        社区矫正</t>
  </si>
  <si>
    <t xml:space="preserve">        法治建设</t>
  </si>
  <si>
    <t xml:space="preserve">        其他司法支出</t>
  </si>
  <si>
    <t xml:space="preserve">      其他公共安全支出</t>
  </si>
  <si>
    <t xml:space="preserve">        其他公共安全支出</t>
  </si>
  <si>
    <t>其中：教育管理事务</t>
  </si>
  <si>
    <t xml:space="preserve">        其他教育管理事务支出</t>
  </si>
  <si>
    <t xml:space="preserve">      普通教育</t>
  </si>
  <si>
    <t xml:space="preserve">        学前教育</t>
  </si>
  <si>
    <t xml:space="preserve">        小学教育</t>
  </si>
  <si>
    <t xml:space="preserve">        初中教育</t>
  </si>
  <si>
    <t xml:space="preserve">        高中教育</t>
  </si>
  <si>
    <t xml:space="preserve">        其他普通教育支出</t>
  </si>
  <si>
    <t xml:space="preserve">      职业教育</t>
  </si>
  <si>
    <t xml:space="preserve">        中等职业教育</t>
  </si>
  <si>
    <t xml:space="preserve">        其他职业教育支出</t>
  </si>
  <si>
    <t xml:space="preserve">      成人教育</t>
  </si>
  <si>
    <t xml:space="preserve">        成人中等教育</t>
  </si>
  <si>
    <t xml:space="preserve">      广播电视教育</t>
  </si>
  <si>
    <t xml:space="preserve">        广播电视学校</t>
  </si>
  <si>
    <t xml:space="preserve">      特殊教育</t>
  </si>
  <si>
    <t xml:space="preserve">        特殊学校教育</t>
  </si>
  <si>
    <t xml:space="preserve">        工读学校教育</t>
  </si>
  <si>
    <t xml:space="preserve">      进修及培训</t>
  </si>
  <si>
    <t xml:space="preserve">        教师进修</t>
  </si>
  <si>
    <t xml:space="preserve">        干部教育</t>
  </si>
  <si>
    <t xml:space="preserve">        其他进修及培训</t>
  </si>
  <si>
    <t xml:space="preserve">      教育费附加安排的支出</t>
  </si>
  <si>
    <t xml:space="preserve">        其他教育费附加安排的支出</t>
  </si>
  <si>
    <t xml:space="preserve">      其他教育支出</t>
  </si>
  <si>
    <t>10.5倍</t>
  </si>
  <si>
    <t xml:space="preserve">        其他教育支出</t>
  </si>
  <si>
    <t>其中：科学技术管理事务</t>
  </si>
  <si>
    <t xml:space="preserve">        其他科学技术管理事务支出</t>
  </si>
  <si>
    <t xml:space="preserve">      基础研究</t>
  </si>
  <si>
    <t xml:space="preserve">        自然科学基金</t>
  </si>
  <si>
    <t xml:space="preserve">      科学技术普及</t>
  </si>
  <si>
    <t xml:space="preserve">        机构运行</t>
  </si>
  <si>
    <t xml:space="preserve">        科普活动</t>
  </si>
  <si>
    <t xml:space="preserve">        学术交流活动</t>
  </si>
  <si>
    <t xml:space="preserve">      其他科学技术支出</t>
  </si>
  <si>
    <t xml:space="preserve">        其他科学技术支出</t>
  </si>
  <si>
    <t>其中：文化和旅游</t>
  </si>
  <si>
    <t xml:space="preserve">        图书馆</t>
  </si>
  <si>
    <t xml:space="preserve">        群众文化</t>
  </si>
  <si>
    <t xml:space="preserve">        文化和旅游市场管理</t>
  </si>
  <si>
    <t xml:space="preserve">        文化和旅游管理事务</t>
  </si>
  <si>
    <t xml:space="preserve">        其他文化和旅游支出</t>
  </si>
  <si>
    <t xml:space="preserve">      文物</t>
  </si>
  <si>
    <t xml:space="preserve">        博物馆</t>
  </si>
  <si>
    <t xml:space="preserve">        其他文物支出</t>
  </si>
  <si>
    <t xml:space="preserve">      体育</t>
  </si>
  <si>
    <t xml:space="preserve">        运动项目管理</t>
  </si>
  <si>
    <t xml:space="preserve">        体育竞赛</t>
  </si>
  <si>
    <t xml:space="preserve">        体育场馆</t>
  </si>
  <si>
    <t xml:space="preserve">        群众体育</t>
  </si>
  <si>
    <t xml:space="preserve">        其他体育支出</t>
  </si>
  <si>
    <t xml:space="preserve">      新闻出版电影</t>
  </si>
  <si>
    <t xml:space="preserve">        新闻通讯</t>
  </si>
  <si>
    <t xml:space="preserve">        电影</t>
  </si>
  <si>
    <t xml:space="preserve">      广播电视</t>
  </si>
  <si>
    <t xml:space="preserve">       其他广播电视支出</t>
  </si>
  <si>
    <t xml:space="preserve">      其他文化旅游体育与传媒支出</t>
  </si>
  <si>
    <t>3.6倍</t>
  </si>
  <si>
    <t xml:space="preserve">        宣传文化发展专项支出</t>
  </si>
  <si>
    <t xml:space="preserve">        其他文化旅游体育与传媒支出</t>
  </si>
  <si>
    <t>4.4倍</t>
  </si>
  <si>
    <t>其中：人力资源和社会保障管理事务</t>
  </si>
  <si>
    <t xml:space="preserve">        综合业务管理</t>
  </si>
  <si>
    <t>2.2倍</t>
  </si>
  <si>
    <t xml:space="preserve">        劳动保障监察</t>
  </si>
  <si>
    <t xml:space="preserve">        就业管理事务</t>
  </si>
  <si>
    <t xml:space="preserve">        劳动关系和维权</t>
  </si>
  <si>
    <t xml:space="preserve">        劳动人事争议调解仲裁</t>
  </si>
  <si>
    <t xml:space="preserve">        引进人才费用</t>
  </si>
  <si>
    <t>6.8倍</t>
  </si>
  <si>
    <t xml:space="preserve">        其他人力资源和社会保障管理事务支出</t>
  </si>
  <si>
    <t xml:space="preserve">      民政管理事务</t>
  </si>
  <si>
    <t xml:space="preserve">        社会组织管理</t>
  </si>
  <si>
    <t xml:space="preserve">        行政区划和地名管理</t>
  </si>
  <si>
    <t xml:space="preserve">        基层政权建设和社区治理</t>
  </si>
  <si>
    <t xml:space="preserve">        其他民政管理事务支出</t>
  </si>
  <si>
    <t xml:space="preserve">      行政事业单位养老支出</t>
  </si>
  <si>
    <t xml:space="preserve">        行政单位离退休</t>
  </si>
  <si>
    <t xml:space="preserve">        事业单位离退休</t>
  </si>
  <si>
    <t xml:space="preserve">        机关事业单位基本养老保险缴费支出</t>
  </si>
  <si>
    <t xml:space="preserve">        机关事业单位职业年金缴费支出</t>
  </si>
  <si>
    <t xml:space="preserve">        其他行政事业单位养老支出</t>
  </si>
  <si>
    <t xml:space="preserve">      就业补助</t>
  </si>
  <si>
    <t xml:space="preserve">        职业培训补贴</t>
  </si>
  <si>
    <t xml:space="preserve">        社会保险补贴</t>
  </si>
  <si>
    <t xml:space="preserve">        公益性岗位补贴</t>
  </si>
  <si>
    <t xml:space="preserve">        其他就业补助支出</t>
  </si>
  <si>
    <t xml:space="preserve">      抚恤</t>
  </si>
  <si>
    <t xml:space="preserve">        死亡抚恤</t>
  </si>
  <si>
    <t xml:space="preserve">        伤残抚恤</t>
  </si>
  <si>
    <t xml:space="preserve">        在乡复员、退伍军人生活补助</t>
  </si>
  <si>
    <t xml:space="preserve">        义务兵优待</t>
  </si>
  <si>
    <t xml:space="preserve">        农村籍退役士兵老年生活补助</t>
  </si>
  <si>
    <t xml:space="preserve">        烈士纪念设施管理维护</t>
  </si>
  <si>
    <t xml:space="preserve">        褒扬纪念</t>
  </si>
  <si>
    <t xml:space="preserve">        其他优抚支出</t>
  </si>
  <si>
    <t xml:space="preserve">      退役安置</t>
  </si>
  <si>
    <t xml:space="preserve">        退役士兵安置</t>
  </si>
  <si>
    <t xml:space="preserve">        军队移交政府的离退休人员安置</t>
  </si>
  <si>
    <t xml:space="preserve">        军队移交政府离退休干部管理机构</t>
  </si>
  <si>
    <t xml:space="preserve">        军队转业干部安置</t>
  </si>
  <si>
    <t xml:space="preserve">        其他退役安置支出</t>
  </si>
  <si>
    <t xml:space="preserve">      社会福利</t>
  </si>
  <si>
    <t xml:space="preserve">        儿童福利</t>
  </si>
  <si>
    <t xml:space="preserve">        老年福利</t>
  </si>
  <si>
    <t xml:space="preserve">        殡葬</t>
  </si>
  <si>
    <t xml:space="preserve">        社会福利事业单位</t>
  </si>
  <si>
    <t xml:space="preserve">        养老服务</t>
  </si>
  <si>
    <t xml:space="preserve">        其他社会福利支出</t>
  </si>
  <si>
    <t>2.5倍</t>
  </si>
  <si>
    <t xml:space="preserve">      残疾人事业</t>
  </si>
  <si>
    <t xml:space="preserve">        残疾人康复</t>
  </si>
  <si>
    <t xml:space="preserve">        残疾人就业</t>
  </si>
  <si>
    <t xml:space="preserve">        残疾人体育</t>
  </si>
  <si>
    <t xml:space="preserve">        残疾人生活和护理补贴</t>
  </si>
  <si>
    <t xml:space="preserve">        其他残疾人事业支出</t>
  </si>
  <si>
    <t xml:space="preserve">      红十字事业</t>
  </si>
  <si>
    <t xml:space="preserve">        其他红十字事业支出</t>
  </si>
  <si>
    <t xml:space="preserve">      最低生活保障</t>
  </si>
  <si>
    <t xml:space="preserve">        城市最低生活保障金支出</t>
  </si>
  <si>
    <t xml:space="preserve">        农村最低生活保障金支出</t>
  </si>
  <si>
    <t xml:space="preserve">      临时救助</t>
  </si>
  <si>
    <t xml:space="preserve">        临时救助支出</t>
  </si>
  <si>
    <t xml:space="preserve">        流浪乞讨人员救助支出</t>
  </si>
  <si>
    <t xml:space="preserve">      特困人员救助供养</t>
  </si>
  <si>
    <t xml:space="preserve">        城市特困人员救助供养支出</t>
  </si>
  <si>
    <t xml:space="preserve">      其他生活救助</t>
  </si>
  <si>
    <t xml:space="preserve">        其他城市生活救助</t>
  </si>
  <si>
    <t xml:space="preserve">        其他农村生活救助</t>
  </si>
  <si>
    <t xml:space="preserve">      财政对基本养老保险基金的补助</t>
  </si>
  <si>
    <t xml:space="preserve">        财政对城乡居民基本养老保险基金的补助</t>
  </si>
  <si>
    <t xml:space="preserve">      退役军人管理事务</t>
  </si>
  <si>
    <t xml:space="preserve">        拥军优属</t>
  </si>
  <si>
    <t xml:space="preserve">        其他退役军人事务管理支出</t>
  </si>
  <si>
    <t xml:space="preserve">      财政代缴社会保险费支出</t>
  </si>
  <si>
    <t xml:space="preserve">        财政代缴城乡居民基本养老保险费支出</t>
  </si>
  <si>
    <t xml:space="preserve">        财政代缴其他社会保险费支出</t>
  </si>
  <si>
    <t xml:space="preserve">      其他社会保障和就业支出</t>
  </si>
  <si>
    <t xml:space="preserve">        其他社会保障和就业支出</t>
  </si>
  <si>
    <t>其中：卫生健康管理事务</t>
  </si>
  <si>
    <t xml:space="preserve">        其他卫生健康管理事务支出</t>
  </si>
  <si>
    <t xml:space="preserve">      公立医院</t>
  </si>
  <si>
    <t xml:space="preserve">        综合医院</t>
  </si>
  <si>
    <t xml:space="preserve">        中医（民族）医院</t>
  </si>
  <si>
    <t xml:space="preserve">        传染病医院</t>
  </si>
  <si>
    <t xml:space="preserve">        精神病医院</t>
  </si>
  <si>
    <t xml:space="preserve">        妇幼保健医院</t>
  </si>
  <si>
    <t xml:space="preserve">        其他专科医院</t>
  </si>
  <si>
    <t xml:space="preserve">        其他公立医院支出</t>
  </si>
  <si>
    <t xml:space="preserve">      基层医疗卫生机构</t>
  </si>
  <si>
    <t xml:space="preserve">        城市社区卫生机构</t>
  </si>
  <si>
    <t xml:space="preserve">        其他基层医疗卫生机构支出</t>
  </si>
  <si>
    <t xml:space="preserve">      公共卫生</t>
  </si>
  <si>
    <t xml:space="preserve">        疾病预防控制机构</t>
  </si>
  <si>
    <t xml:space="preserve">        卫生监督机构</t>
  </si>
  <si>
    <t xml:space="preserve">        妇幼保健机构</t>
  </si>
  <si>
    <t xml:space="preserve">        应急救治机构</t>
  </si>
  <si>
    <t xml:space="preserve">        采供血机构</t>
  </si>
  <si>
    <t xml:space="preserve">        其他专业公共卫生机构</t>
  </si>
  <si>
    <t>　　    基本公共卫生服务</t>
  </si>
  <si>
    <t xml:space="preserve">        重大公共卫生专项</t>
  </si>
  <si>
    <t xml:space="preserve">        突发公共卫生事件应急处理</t>
  </si>
  <si>
    <t xml:space="preserve">        其他公共卫生支出</t>
  </si>
  <si>
    <t xml:space="preserve">      中医药</t>
  </si>
  <si>
    <t xml:space="preserve">        中医（民族医）药专项</t>
  </si>
  <si>
    <t xml:space="preserve">      计划生育事务</t>
  </si>
  <si>
    <t xml:space="preserve">        其他计划生育事务支出</t>
  </si>
  <si>
    <t xml:space="preserve">      行政事业单位医疗</t>
  </si>
  <si>
    <t xml:space="preserve">        行政单位医疗</t>
  </si>
  <si>
    <t xml:space="preserve">        事业单位医疗</t>
  </si>
  <si>
    <t xml:space="preserve">        公务员医疗补助</t>
  </si>
  <si>
    <t xml:space="preserve">        其他行政事业单位医疗支出</t>
  </si>
  <si>
    <t xml:space="preserve">      财政对基本医疗保险基金的补助</t>
  </si>
  <si>
    <t xml:space="preserve">        财政对城乡居民基本医疗保险基金的补助</t>
  </si>
  <si>
    <t xml:space="preserve">      医疗救助</t>
  </si>
  <si>
    <t xml:space="preserve">        城乡医疗救助</t>
  </si>
  <si>
    <t xml:space="preserve">        其他医疗救助支出</t>
  </si>
  <si>
    <t xml:space="preserve">      优抚对象医疗</t>
  </si>
  <si>
    <t xml:space="preserve">        优抚对象医疗补助</t>
  </si>
  <si>
    <t xml:space="preserve">      医疗保障管理事务</t>
  </si>
  <si>
    <t xml:space="preserve">        其他医疗保障管理事务支出</t>
  </si>
  <si>
    <t xml:space="preserve">      其他卫生健康支出</t>
  </si>
  <si>
    <t>2.3倍</t>
  </si>
  <si>
    <t xml:space="preserve">        其他卫生健康支出</t>
  </si>
  <si>
    <t>其中：环境保护管理事务</t>
  </si>
  <si>
    <t xml:space="preserve">        其他环境保护管理事务支出</t>
  </si>
  <si>
    <t xml:space="preserve">      自然生态保护</t>
  </si>
  <si>
    <t xml:space="preserve">        自然保护地</t>
  </si>
  <si>
    <t xml:space="preserve">      能源节约利用</t>
  </si>
  <si>
    <t xml:space="preserve">        能源节约利用</t>
  </si>
  <si>
    <t xml:space="preserve">      污染减排</t>
  </si>
  <si>
    <t>3.5倍</t>
  </si>
  <si>
    <t xml:space="preserve">        生态环境监测与信息</t>
  </si>
  <si>
    <t xml:space="preserve">        生态环境执法监察</t>
  </si>
  <si>
    <t xml:space="preserve">        减排专项支出</t>
  </si>
  <si>
    <t>8.6倍</t>
  </si>
  <si>
    <t>其中：城乡社区管理事务</t>
  </si>
  <si>
    <t xml:space="preserve">        城管执法</t>
  </si>
  <si>
    <t xml:space="preserve">        工程建设管理</t>
  </si>
  <si>
    <t xml:space="preserve">        市政公用行业市场监管</t>
  </si>
  <si>
    <t xml:space="preserve">        住宅建设与房地产市场监管</t>
  </si>
  <si>
    <t xml:space="preserve">        其他城乡社区管理事务支出</t>
  </si>
  <si>
    <t xml:space="preserve">      城乡社区规划与管理</t>
  </si>
  <si>
    <t xml:space="preserve">        城乡社区规划与管理</t>
  </si>
  <si>
    <t xml:space="preserve">      城乡社区公共设施</t>
  </si>
  <si>
    <t xml:space="preserve">        其他城乡社区公共设施支出</t>
  </si>
  <si>
    <t xml:space="preserve">      城乡社区环境卫生</t>
  </si>
  <si>
    <t xml:space="preserve">        城乡社区环境卫生</t>
  </si>
  <si>
    <t xml:space="preserve">      建设市场管理与监督</t>
  </si>
  <si>
    <t xml:space="preserve">        建设市场管理与监督</t>
  </si>
  <si>
    <t xml:space="preserve">      其他城乡社区支出</t>
  </si>
  <si>
    <t xml:space="preserve">        其他城乡社区支出</t>
  </si>
  <si>
    <t>其中：农业农村</t>
  </si>
  <si>
    <t xml:space="preserve">        科技转化与推广服务</t>
  </si>
  <si>
    <t xml:space="preserve">        病虫害控制</t>
  </si>
  <si>
    <t xml:space="preserve">        农产品质量安全</t>
  </si>
  <si>
    <t xml:space="preserve">        执法监管</t>
  </si>
  <si>
    <t>　    　统计监测与信息服务</t>
  </si>
  <si>
    <t xml:space="preserve">        行业业务管理</t>
  </si>
  <si>
    <t xml:space="preserve">        防灾救灾</t>
  </si>
  <si>
    <t xml:space="preserve">        稳定农民收入补贴</t>
  </si>
  <si>
    <t xml:space="preserve">        农业生产发展</t>
  </si>
  <si>
    <t xml:space="preserve">        农村合作经济</t>
  </si>
  <si>
    <t xml:space="preserve">        农村社会事业</t>
  </si>
  <si>
    <t xml:space="preserve">        渔业发展</t>
  </si>
  <si>
    <t xml:space="preserve">        农田建设</t>
  </si>
  <si>
    <t xml:space="preserve">        耕地建设与利用</t>
  </si>
  <si>
    <t xml:space="preserve">        其他农业农村支出</t>
  </si>
  <si>
    <t>2.9倍</t>
  </si>
  <si>
    <t xml:space="preserve">      林业和草原</t>
  </si>
  <si>
    <t xml:space="preserve">        事业机构</t>
  </si>
  <si>
    <t xml:space="preserve">        湿地保护</t>
  </si>
  <si>
    <t xml:space="preserve">        其他林业和草原支出</t>
  </si>
  <si>
    <t xml:space="preserve">      水利</t>
  </si>
  <si>
    <t xml:space="preserve">        水利行业业务管理</t>
  </si>
  <si>
    <t xml:space="preserve">        水利工程建设</t>
  </si>
  <si>
    <t xml:space="preserve">        水利工程运行与维护</t>
  </si>
  <si>
    <t xml:space="preserve">        水资源节约管理与保护</t>
  </si>
  <si>
    <t xml:space="preserve">        水质监测</t>
  </si>
  <si>
    <t xml:space="preserve">        水文测报</t>
  </si>
  <si>
    <t xml:space="preserve">        大中型水库移民后期扶持专项支出</t>
  </si>
  <si>
    <t xml:space="preserve">        其他水利支出</t>
  </si>
  <si>
    <t xml:space="preserve">      巩固脱贫衔接乡村振兴</t>
  </si>
  <si>
    <t xml:space="preserve">        其他巩固脱贫衔接乡村振兴支出</t>
  </si>
  <si>
    <t xml:space="preserve">      农村综合改革</t>
  </si>
  <si>
    <t xml:space="preserve">        对村级公益事业建设的补助</t>
  </si>
  <si>
    <t xml:space="preserve">        对村集体经济组织的补助</t>
  </si>
  <si>
    <t xml:space="preserve">      普惠金融发展支出</t>
  </si>
  <si>
    <t xml:space="preserve">        农业保险保费补贴</t>
  </si>
  <si>
    <t xml:space="preserve">      其他农林水支出</t>
  </si>
  <si>
    <t xml:space="preserve">        其他农林水支出</t>
  </si>
  <si>
    <t>其中：公路水路运输</t>
  </si>
  <si>
    <t xml:space="preserve">        公路养护</t>
  </si>
  <si>
    <t xml:space="preserve">        公路运输管理</t>
  </si>
  <si>
    <t xml:space="preserve">        水路运输管理支出</t>
  </si>
  <si>
    <t xml:space="preserve">        其他公路水路运输支出</t>
  </si>
  <si>
    <t xml:space="preserve">      其他交通运输支出</t>
  </si>
  <si>
    <t xml:space="preserve">        公共交通运营补助</t>
  </si>
  <si>
    <t xml:space="preserve">        其他交通运输支出</t>
  </si>
  <si>
    <t>3.2倍</t>
  </si>
  <si>
    <t>其中：建筑业</t>
  </si>
  <si>
    <t xml:space="preserve">        其他建筑业支出</t>
  </si>
  <si>
    <t xml:space="preserve">      工业和信息产业监管</t>
  </si>
  <si>
    <t xml:space="preserve">        其他工业和信息产业监管支出</t>
  </si>
  <si>
    <t xml:space="preserve">      国有资产监管</t>
  </si>
  <si>
    <t xml:space="preserve">        其他国有资产监管支出</t>
  </si>
  <si>
    <t xml:space="preserve">      支持中小企业发展和管理支出</t>
  </si>
  <si>
    <t xml:space="preserve">        其他支持中小企业发展和管理支出</t>
  </si>
  <si>
    <t xml:space="preserve">      其他资源勘探工业信息等支出</t>
  </si>
  <si>
    <t xml:space="preserve">        其他资源勘探工业信息等支出</t>
  </si>
  <si>
    <t>其中：其他商业服务业等支出</t>
  </si>
  <si>
    <t xml:space="preserve">        其他商业服务业等支出</t>
  </si>
  <si>
    <t>其中：金融部门行政支出</t>
  </si>
  <si>
    <t xml:space="preserve">        金融部门其他行政支出</t>
  </si>
  <si>
    <t xml:space="preserve">      金融发展支出</t>
  </si>
  <si>
    <t xml:space="preserve">        其他金融发展支出</t>
  </si>
  <si>
    <t xml:space="preserve">      其他金融支出</t>
  </si>
  <si>
    <t xml:space="preserve">        其他金融支出</t>
  </si>
  <si>
    <t>其中：一般公共服务</t>
  </si>
  <si>
    <t xml:space="preserve">      农业农村</t>
  </si>
  <si>
    <t xml:space="preserve">      其他支出</t>
  </si>
  <si>
    <t>其中：自然资源事务</t>
  </si>
  <si>
    <t xml:space="preserve">        自然资源规划及管理</t>
  </si>
  <si>
    <t xml:space="preserve">      气象事务</t>
  </si>
  <si>
    <t xml:space="preserve">        其他气象事务支出</t>
  </si>
  <si>
    <t>其中：保障性安居工程支出</t>
  </si>
  <si>
    <t xml:space="preserve">        农村危房改造</t>
  </si>
  <si>
    <t xml:space="preserve">        保障性住房租金补贴</t>
  </si>
  <si>
    <t xml:space="preserve">        老旧小区改造</t>
  </si>
  <si>
    <t xml:space="preserve">        住房租赁市场发展</t>
  </si>
  <si>
    <t xml:space="preserve">        其他保障性安居工程支出</t>
  </si>
  <si>
    <t xml:space="preserve">      住房改革支出</t>
  </si>
  <si>
    <t xml:space="preserve">        住房公积金</t>
  </si>
  <si>
    <t xml:space="preserve">        购房补贴</t>
  </si>
  <si>
    <t>其中：粮油物资事务</t>
  </si>
  <si>
    <t xml:space="preserve">        粮食风险基金</t>
  </si>
  <si>
    <t>5.0倍</t>
  </si>
  <si>
    <t xml:space="preserve">        其他粮油物资事务支出</t>
  </si>
  <si>
    <t>其中：应急管理事务</t>
  </si>
  <si>
    <t xml:space="preserve">        灾害风险防治</t>
  </si>
  <si>
    <t xml:space="preserve">        安全监管</t>
  </si>
  <si>
    <t xml:space="preserve">        应急救援</t>
  </si>
  <si>
    <t xml:space="preserve">        应急管理</t>
  </si>
  <si>
    <t xml:space="preserve">      消防事务</t>
  </si>
  <si>
    <t xml:space="preserve">        消防应急救援</t>
  </si>
  <si>
    <t xml:space="preserve">        其他消防救援事务支出</t>
  </si>
  <si>
    <t>-</t>
  </si>
  <si>
    <t>其中：其他支出</t>
  </si>
  <si>
    <t xml:space="preserve">        其他支出</t>
  </si>
  <si>
    <t>其中：地方政府一般债务付息支出</t>
  </si>
  <si>
    <t xml:space="preserve">        地方政府一般债券付息支出</t>
  </si>
  <si>
    <t>区对镇税收返还和转移支付支出等</t>
  </si>
  <si>
    <t>注：本表中预算数与上年执行数相比增减变动较大的支出项目，其增减原因详见《关于浦东新区2024年区本级一般公共预算（草案）的说明》。</t>
  </si>
</sst>
</file>

<file path=xl/styles.xml><?xml version="1.0" encoding="utf-8"?>
<styleSheet xmlns="http://schemas.openxmlformats.org/spreadsheetml/2006/main">
  <numFmts count="34">
    <numFmt numFmtId="176" formatCode="0.0000_);[Red]\(0.0000\)"/>
    <numFmt numFmtId="177" formatCode="0.00000000_);[Red]\(0.00000000\)"/>
    <numFmt numFmtId="178" formatCode="0.0000000_);[Red]\(0.0000000\)"/>
    <numFmt numFmtId="179" formatCode="0.00_);[Red]\(0.00\)"/>
    <numFmt numFmtId="180" formatCode="#,##0.00_ "/>
    <numFmt numFmtId="181" formatCode="0.0000000_ "/>
    <numFmt numFmtId="182" formatCode="0.000_ "/>
    <numFmt numFmtId="183" formatCode="#,##0.0_ "/>
    <numFmt numFmtId="184" formatCode="#,##0;\-#,##0;&quot;-&quot;"/>
    <numFmt numFmtId="185" formatCode="\$#,##0;\(\$#,##0\)"/>
    <numFmt numFmtId="186" formatCode="0.000000_);[Red]\(0.000000\)"/>
    <numFmt numFmtId="44" formatCode="_ &quot;￥&quot;* #,##0.00_ ;_ &quot;￥&quot;* \-#,##0.00_ ;_ &quot;￥&quot;* &quot;-&quot;??_ ;_ @_ "/>
    <numFmt numFmtId="187" formatCode="0.00000_);[Red]\(0.00000\)"/>
    <numFmt numFmtId="188" formatCode="0.0000_ "/>
    <numFmt numFmtId="189" formatCode="_-* #,##0&quot;$&quot;_-;\-* #,##0&quot;$&quot;_-;_-* &quot;-&quot;&quot;$&quot;_-;_-@_-"/>
    <numFmt numFmtId="190" formatCode="yyyy&quot;年&quot;m&quot;月&quot;d&quot;日&quot;;@"/>
    <numFmt numFmtId="191" formatCode="0.0"/>
    <numFmt numFmtId="42" formatCode="_ &quot;￥&quot;* #,##0_ ;_ &quot;￥&quot;* \-#,##0_ ;_ &quot;￥&quot;* &quot;-&quot;_ ;_ @_ "/>
    <numFmt numFmtId="192" formatCode="0.0_);[Red]\(0.0\)"/>
    <numFmt numFmtId="193" formatCode="0.000000000_);[Red]\(0.000000000\)"/>
    <numFmt numFmtId="194" formatCode="0.00_ "/>
    <numFmt numFmtId="195" formatCode="_ \¥* #,##0.00_ ;_ \¥* \-#,##0.00_ ;_ \¥* &quot;-&quot;??_ ;_ @_ "/>
    <numFmt numFmtId="196" formatCode="0;_琀"/>
    <numFmt numFmtId="197" formatCode="_(&quot;$&quot;* #,##0.00_);_(&quot;$&quot;* \(#,##0.00\);_(&quot;$&quot;* &quot;-&quot;??_);_(@_)"/>
    <numFmt numFmtId="198" formatCode="_-&quot;$&quot;* #,##0_-;\-&quot;$&quot;* #,##0_-;_-&quot;$&quot;* &quot;-&quot;_-;_-@_-"/>
    <numFmt numFmtId="199" formatCode="_-* #,##0.00&quot;$&quot;_-;\-* #,##0.00&quot;$&quot;_-;_-* &quot;-&quot;??&quot;$&quot;_-;_-@_-"/>
    <numFmt numFmtId="43" formatCode="_ * #,##0.00_ ;_ * \-#,##0.00_ ;_ * &quot;-&quot;??_ ;_ @_ "/>
    <numFmt numFmtId="200" formatCode="\$#,##0.00;\(\$#,##0.00\)"/>
    <numFmt numFmtId="201" formatCode="_-* #,##0.00_$_-;\-* #,##0.00_$_-;_-* &quot;-&quot;??_$_-;_-@_-"/>
    <numFmt numFmtId="202" formatCode="#,##0;\(#,##0\)"/>
    <numFmt numFmtId="203" formatCode="0.0_ "/>
    <numFmt numFmtId="204" formatCode="_-* #,##0_$_-;\-* #,##0_$_-;_-* &quot;-&quot;_$_-;_-@_-"/>
    <numFmt numFmtId="205" formatCode="_(* #,##0.00_);_(* \(#,##0.00\);_(* &quot;-&quot;??_);_(@_)"/>
    <numFmt numFmtId="41" formatCode="_ * #,##0_ ;_ * \-#,##0_ ;_ * &quot;-&quot;_ ;_ @_ "/>
  </numFmts>
  <fonts count="77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color rgb="FF333333"/>
      <name val="宋体"/>
      <charset val="134"/>
      <scheme val="minor"/>
    </font>
    <font>
      <sz val="20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sz val="12"/>
      <color indexed="8"/>
      <name val="仿宋_GB2312"/>
      <charset val="134"/>
    </font>
    <font>
      <sz val="10"/>
      <name val="Times New Roman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9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2"/>
      <name val="官帕眉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9"/>
      <color indexed="17"/>
      <name val="宋体"/>
      <charset val="134"/>
    </font>
    <font>
      <sz val="9"/>
      <name val="宋体"/>
      <charset val="134"/>
    </font>
    <font>
      <sz val="11"/>
      <color rgb="FF3F3F76"/>
      <name val="宋体"/>
      <charset val="0"/>
      <scheme val="minor"/>
    </font>
    <font>
      <sz val="12"/>
      <color indexed="17"/>
      <name val="楷体_GB2312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b/>
      <sz val="15"/>
      <color theme="3"/>
      <name val="宋体"/>
      <charset val="134"/>
      <scheme val="minor"/>
    </font>
    <font>
      <sz val="12"/>
      <name val="Times New Roman"/>
      <charset val="134"/>
    </font>
    <font>
      <sz val="12"/>
      <color indexed="17"/>
      <name val="宋体"/>
      <charset val="134"/>
    </font>
    <font>
      <u/>
      <sz val="11"/>
      <color rgb="FF0000FF"/>
      <name val="宋体"/>
      <charset val="0"/>
      <scheme val="minor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  <font>
      <sz val="9"/>
      <color indexed="20"/>
      <name val="宋体"/>
      <charset val="134"/>
    </font>
    <font>
      <b/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0"/>
      <name val="Arial"/>
      <charset val="134"/>
    </font>
    <font>
      <b/>
      <sz val="12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sz val="12"/>
      <color indexed="20"/>
      <name val="楷体_GB2312"/>
      <charset val="134"/>
    </font>
    <font>
      <sz val="12"/>
      <color indexed="8"/>
      <name val="宋体"/>
      <charset val="134"/>
    </font>
    <font>
      <sz val="11"/>
      <color indexed="17"/>
      <name val="Tahoma"/>
      <charset val="134"/>
    </font>
    <font>
      <sz val="8"/>
      <name val="Arial"/>
      <charset val="134"/>
    </font>
    <font>
      <sz val="12"/>
      <color indexed="20"/>
      <name val="宋体"/>
      <charset val="134"/>
    </font>
    <font>
      <sz val="11"/>
      <name val="ＭＳ Ｐゴシック"/>
      <charset val="134"/>
    </font>
    <font>
      <sz val="12"/>
      <color indexed="9"/>
      <name val="宋体"/>
      <charset val="134"/>
    </font>
    <font>
      <b/>
      <sz val="12"/>
      <name val="Arial"/>
      <charset val="134"/>
    </font>
    <font>
      <b/>
      <sz val="11"/>
      <color rgb="FFFA7D00"/>
      <name val="宋体"/>
      <charset val="0"/>
      <scheme val="minor"/>
    </font>
    <font>
      <sz val="12"/>
      <color indexed="16"/>
      <name val="宋体"/>
      <charset val="134"/>
    </font>
    <font>
      <sz val="12"/>
      <name val="Arial"/>
      <charset val="134"/>
    </font>
    <font>
      <u/>
      <sz val="12"/>
      <color indexed="18"/>
      <name val="宋体"/>
      <charset val="134"/>
    </font>
    <font>
      <sz val="12"/>
      <name val="바탕체"/>
      <charset val="134"/>
    </font>
    <font>
      <sz val="10.5"/>
      <color indexed="17"/>
      <name val="宋体"/>
      <charset val="134"/>
    </font>
    <font>
      <b/>
      <sz val="18"/>
      <name val="Arial"/>
      <charset val="134"/>
    </font>
    <font>
      <sz val="12"/>
      <name val="Helv"/>
      <charset val="134"/>
    </font>
    <font>
      <sz val="11"/>
      <color rgb="FFFA7D00"/>
      <name val="宋体"/>
      <charset val="0"/>
      <scheme val="minor"/>
    </font>
    <font>
      <sz val="8"/>
      <name val="Times New Roman"/>
      <charset val="134"/>
    </font>
    <font>
      <sz val="10.5"/>
      <color indexed="20"/>
      <name val="宋体"/>
      <charset val="134"/>
    </font>
    <font>
      <sz val="11"/>
      <color indexed="20"/>
      <name val="方正舒体"/>
      <charset val="134"/>
    </font>
    <font>
      <b/>
      <sz val="11"/>
      <color theme="1"/>
      <name val="宋体"/>
      <charset val="0"/>
      <scheme val="minor"/>
    </font>
    <font>
      <b/>
      <i/>
      <sz val="16"/>
      <name val="Helv"/>
      <charset val="134"/>
    </font>
    <font>
      <sz val="10"/>
      <name val="Helv"/>
      <charset val="134"/>
    </font>
    <font>
      <sz val="11"/>
      <color indexed="20"/>
      <name val="Tahoma"/>
      <charset val="134"/>
    </font>
    <font>
      <sz val="11"/>
      <color rgb="FF006100"/>
      <name val="宋体"/>
      <charset val="0"/>
      <scheme val="minor"/>
    </font>
    <font>
      <sz val="7"/>
      <name val="Small Fonts"/>
      <charset val="134"/>
    </font>
    <font>
      <sz val="11"/>
      <color indexed="17"/>
      <name val="方正舒体"/>
      <charset val="134"/>
    </font>
    <font>
      <sz val="10"/>
      <color indexed="8"/>
      <name val="Arial"/>
      <charset val="134"/>
    </font>
    <font>
      <sz val="11"/>
      <color rgb="FF000000"/>
      <name val="等线"/>
      <charset val="134"/>
    </font>
    <font>
      <sz val="11"/>
      <color indexed="1"/>
      <name val="宋体"/>
      <charset val="134"/>
    </font>
    <font>
      <sz val="12"/>
      <name val="Courier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rgb="FFFFC7CE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7"/>
        <bgColor indexed="27"/>
      </patternFill>
    </fill>
    <fill>
      <patternFill patternType="solid">
        <fgColor theme="5" tint="0.799981688894314"/>
        <bgColor indexed="64"/>
      </patternFill>
    </fill>
    <fill>
      <patternFill patternType="lightUp">
        <fgColor indexed="9"/>
        <b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55"/>
        <bgColor indexed="55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lightUp">
        <fgColor indexed="9"/>
        <bgColor indexed="53"/>
      </patternFill>
    </fill>
    <fill>
      <patternFill patternType="solid">
        <fgColor indexed="29"/>
        <bgColor indexed="29"/>
      </patternFill>
    </fill>
    <fill>
      <patternFill patternType="solid">
        <fgColor indexed="30"/>
        <bgColor indexed="30"/>
      </patternFill>
    </fill>
    <fill>
      <patternFill patternType="solid">
        <fgColor indexed="26"/>
        <bgColor indexed="26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rgb="FFC6EF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52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1"/>
        <bgColor indexed="51"/>
      </patternFill>
    </fill>
    <fill>
      <patternFill patternType="solid">
        <fgColor indexed="49"/>
        <bgColor indexed="49"/>
      </patternFill>
    </fill>
    <fill>
      <patternFill patternType="solid">
        <fgColor indexed="54"/>
        <bgColor indexed="5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4"/>
        <bgColor indexed="4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57">
    <xf numFmtId="0" fontId="0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47" fillId="28" borderId="0" applyNumberFormat="0" applyBorder="0" applyAlignment="0" applyProtection="0"/>
    <xf numFmtId="0" fontId="5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95" fontId="43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5" fillId="31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52" fillId="55" borderId="0" applyNumberFormat="0" applyBorder="0" applyAlignment="0" applyProtection="0"/>
    <xf numFmtId="0" fontId="32" fillId="0" borderId="0"/>
    <xf numFmtId="0" fontId="28" fillId="0" borderId="0" applyNumberFormat="0" applyFont="0" applyFill="0" applyBorder="0" applyAlignment="0" applyProtection="0"/>
    <xf numFmtId="0" fontId="30" fillId="12" borderId="0" applyNumberFormat="0" applyBorder="0" applyAlignment="0" applyProtection="0">
      <alignment vertical="center"/>
    </xf>
    <xf numFmtId="0" fontId="28" fillId="0" borderId="0"/>
    <xf numFmtId="0" fontId="29" fillId="0" borderId="0">
      <alignment vertical="center"/>
    </xf>
    <xf numFmtId="0" fontId="32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2" fillId="48" borderId="0" applyNumberFormat="0" applyBorder="0" applyAlignment="0" applyProtection="0"/>
    <xf numFmtId="0" fontId="33" fillId="18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37" fontId="71" fillId="0" borderId="0"/>
    <xf numFmtId="0" fontId="16" fillId="2" borderId="0" applyNumberFormat="0" applyBorder="0" applyAlignment="0" applyProtection="0">
      <alignment vertical="center"/>
    </xf>
    <xf numFmtId="0" fontId="28" fillId="0" borderId="0"/>
    <xf numFmtId="0" fontId="25" fillId="0" borderId="0">
      <alignment vertical="center"/>
    </xf>
    <xf numFmtId="0" fontId="25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6" fillId="0" borderId="0"/>
    <xf numFmtId="0" fontId="65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/>
    <xf numFmtId="0" fontId="10" fillId="0" borderId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4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0"/>
    <xf numFmtId="0" fontId="10" fillId="0" borderId="0"/>
    <xf numFmtId="0" fontId="33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2" fillId="54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52" fillId="30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41" fillId="0" borderId="0" applyNumberFormat="0" applyFill="0" applyBorder="0" applyAlignment="0" applyProtection="0"/>
    <xf numFmtId="0" fontId="10" fillId="0" borderId="0"/>
    <xf numFmtId="0" fontId="28" fillId="0" borderId="0"/>
    <xf numFmtId="0" fontId="52" fillId="41" borderId="0" applyNumberFormat="0" applyBorder="0" applyAlignment="0" applyProtection="0"/>
    <xf numFmtId="0" fontId="25" fillId="0" borderId="0"/>
    <xf numFmtId="0" fontId="30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7" fillId="28" borderId="0" applyNumberFormat="0" applyBorder="0" applyAlignment="0" applyProtection="0"/>
    <xf numFmtId="41" fontId="28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47" fillId="43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32" fillId="0" borderId="0"/>
    <xf numFmtId="0" fontId="47" fillId="27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76" fillId="0" borderId="0"/>
    <xf numFmtId="0" fontId="30" fillId="10" borderId="0" applyNumberFormat="0" applyBorder="0" applyAlignment="0" applyProtection="0">
      <alignment vertical="center"/>
    </xf>
    <xf numFmtId="0" fontId="32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9" fontId="10" fillId="0" borderId="0" applyFont="0" applyFill="0" applyBorder="0" applyAlignment="0" applyProtection="0"/>
    <xf numFmtId="0" fontId="10" fillId="0" borderId="0">
      <alignment vertical="center"/>
    </xf>
    <xf numFmtId="0" fontId="5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205" fontId="28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202" fontId="13" fillId="0" borderId="0"/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47" fillId="59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29" fillId="0" borderId="0">
      <alignment vertical="center"/>
    </xf>
    <xf numFmtId="184" fontId="73" fillId="0" borderId="0" applyFill="0" applyBorder="0" applyAlignment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5" fillId="43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2" fillId="0" borderId="0"/>
    <xf numFmtId="0" fontId="47" fillId="28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/>
    <xf numFmtId="1" fontId="28" fillId="0" borderId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185" fontId="13" fillId="0" borderId="0"/>
    <xf numFmtId="0" fontId="30" fillId="10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9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2" fillId="53" borderId="0" applyNumberFormat="0" applyBorder="0" applyAlignment="0" applyProtection="0"/>
    <xf numFmtId="0" fontId="68" fillId="0" borderId="0"/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68" fillId="0" borderId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5" fillId="0" borderId="0"/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38" fontId="49" fillId="50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3" fillId="0" borderId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98" fontId="28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72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0" fillId="0" borderId="0"/>
    <xf numFmtId="0" fontId="50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47" fillId="28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28" fillId="0" borderId="0" applyNumberFormat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64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44" fillId="40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61" fillId="0" borderId="0"/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52" fillId="23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69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0" borderId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5" fillId="31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2" fillId="51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9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0" borderId="0">
      <alignment vertical="center"/>
    </xf>
    <xf numFmtId="0" fontId="21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3" fontId="10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53" fillId="0" borderId="12">
      <alignment horizontal="left" vertical="center"/>
    </xf>
    <xf numFmtId="0" fontId="10" fillId="0" borderId="0"/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2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39" fillId="0" borderId="0"/>
    <xf numFmtId="0" fontId="25" fillId="0" borderId="0">
      <alignment vertical="center"/>
    </xf>
    <xf numFmtId="0" fontId="47" fillId="28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32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4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8" fillId="0" borderId="0"/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64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2" fillId="23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10" fontId="28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64" fillId="12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43" fontId="10" fillId="0" borderId="0" applyFont="0" applyFill="0" applyBorder="0" applyAlignment="0" applyProtection="0">
      <alignment vertical="center"/>
    </xf>
    <xf numFmtId="38" fontId="51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3" fillId="0" borderId="0"/>
    <xf numFmtId="0" fontId="30" fillId="10" borderId="0" applyNumberFormat="0" applyBorder="0" applyAlignment="0" applyProtection="0">
      <alignment vertical="center"/>
    </xf>
    <xf numFmtId="0" fontId="18" fillId="4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3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75" fillId="57" borderId="0" applyNumberFormat="0" applyBorder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28" fillId="0" borderId="0" applyNumberFormat="0" applyFont="0" applyFill="0" applyBorder="0" applyAlignment="0" applyProtection="0"/>
    <xf numFmtId="0" fontId="10" fillId="0" borderId="0"/>
    <xf numFmtId="0" fontId="30" fillId="12" borderId="0" applyNumberFormat="0" applyBorder="0" applyAlignment="0" applyProtection="0">
      <alignment vertical="center"/>
    </xf>
    <xf numFmtId="0" fontId="52" fillId="31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6" fillId="0" borderId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53" fillId="0" borderId="8" applyNumberFormat="0" applyAlignment="0" applyProtection="0">
      <alignment horizontal="left" vertical="center"/>
    </xf>
    <xf numFmtId="0" fontId="30" fillId="10" borderId="0" applyNumberFormat="0" applyBorder="0" applyAlignment="0" applyProtection="0">
      <alignment vertical="center"/>
    </xf>
    <xf numFmtId="0" fontId="28" fillId="0" borderId="0"/>
    <xf numFmtId="0" fontId="16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8" fillId="0" borderId="0"/>
    <xf numFmtId="0" fontId="25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/>
    <xf numFmtId="0" fontId="30" fillId="10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2" fillId="55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0"/>
    <xf numFmtId="0" fontId="30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0"/>
    <xf numFmtId="0" fontId="30" fillId="10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64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2" fontId="56" fillId="0" borderId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5" fillId="0" borderId="0"/>
    <xf numFmtId="0" fontId="16" fillId="2" borderId="0" applyNumberFormat="0" applyBorder="0" applyAlignment="0" applyProtection="0">
      <alignment vertical="center"/>
    </xf>
    <xf numFmtId="0" fontId="32" fillId="0" borderId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95" fontId="10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197" fontId="28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56" fillId="0" borderId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43" fontId="10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39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28" fillId="0" borderId="0" applyNumberFormat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2" fillId="27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67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33" fillId="2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46" fillId="10" borderId="0" applyNumberFormat="0" applyBorder="0" applyAlignment="0" applyProtection="0">
      <alignment vertical="center"/>
    </xf>
    <xf numFmtId="0" fontId="55" fillId="31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60" fillId="0" borderId="0" applyProtection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3" fillId="18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59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30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18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0" fillId="0" borderId="0">
      <alignment vertical="center"/>
    </xf>
    <xf numFmtId="0" fontId="46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30" fillId="1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5" fillId="0" borderId="0"/>
    <xf numFmtId="0" fontId="30" fillId="10" borderId="0" applyNumberFormat="0" applyBorder="0" applyAlignment="0" applyProtection="0">
      <alignment vertical="center"/>
    </xf>
    <xf numFmtId="0" fontId="10" fillId="0" borderId="0"/>
    <xf numFmtId="0" fontId="25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8" fillId="0" borderId="0" applyNumberFormat="0" applyFont="0" applyFill="0" applyBorder="0" applyAlignment="0" applyProtection="0"/>
    <xf numFmtId="0" fontId="32" fillId="0" borderId="0"/>
    <xf numFmtId="0" fontId="35" fillId="0" borderId="0"/>
    <xf numFmtId="0" fontId="10" fillId="0" borderId="0">
      <alignment vertical="center"/>
    </xf>
    <xf numFmtId="0" fontId="74" fillId="0" borderId="0"/>
    <xf numFmtId="0" fontId="30" fillId="10" borderId="0" applyNumberFormat="0" applyBorder="0" applyAlignment="0" applyProtection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25" fillId="0" borderId="0">
      <alignment vertical="center"/>
    </xf>
    <xf numFmtId="0" fontId="10" fillId="0" borderId="0">
      <alignment vertical="center"/>
    </xf>
    <xf numFmtId="0" fontId="25" fillId="0" borderId="0"/>
    <xf numFmtId="0" fontId="10" fillId="0" borderId="0">
      <alignment vertical="center"/>
    </xf>
    <xf numFmtId="0" fontId="16" fillId="2" borderId="0" applyNumberFormat="0" applyBorder="0" applyAlignment="0" applyProtection="0">
      <alignment vertical="center"/>
    </xf>
    <xf numFmtId="191" fontId="39" fillId="0" borderId="1">
      <alignment vertical="center"/>
      <protection locked="0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30" fillId="10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1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35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16" fillId="11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25" fillId="0" borderId="0">
      <alignment vertical="center"/>
    </xf>
    <xf numFmtId="0" fontId="25" fillId="0" borderId="0">
      <alignment vertical="center"/>
    </xf>
    <xf numFmtId="0" fontId="4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2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25" fillId="0" borderId="0"/>
    <xf numFmtId="0" fontId="3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33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35" fillId="0" borderId="0"/>
    <xf numFmtId="0" fontId="22" fillId="3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/>
    <xf numFmtId="0" fontId="25" fillId="0" borderId="0"/>
    <xf numFmtId="0" fontId="22" fillId="34" borderId="0" applyNumberFormat="0" applyBorder="0" applyAlignment="0" applyProtection="0">
      <alignment vertical="center"/>
    </xf>
    <xf numFmtId="0" fontId="35" fillId="0" borderId="0"/>
    <xf numFmtId="0" fontId="1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5" fillId="0" borderId="0"/>
    <xf numFmtId="0" fontId="35" fillId="0" borderId="0"/>
    <xf numFmtId="0" fontId="35" fillId="0" borderId="0"/>
    <xf numFmtId="0" fontId="3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52" fillId="32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28" fillId="0" borderId="0"/>
    <xf numFmtId="0" fontId="25" fillId="0" borderId="0"/>
    <xf numFmtId="0" fontId="25" fillId="0" borderId="0"/>
    <xf numFmtId="0" fontId="10" fillId="0" borderId="0"/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56" fillId="0" borderId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25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/>
    <xf numFmtId="0" fontId="19" fillId="0" borderId="0">
      <alignment vertical="center"/>
    </xf>
    <xf numFmtId="0" fontId="19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>
      <alignment vertical="center"/>
    </xf>
    <xf numFmtId="0" fontId="5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55" fillId="31" borderId="0" applyNumberFormat="0" applyBorder="0" applyAlignment="0" applyProtection="0"/>
    <xf numFmtId="0" fontId="30" fillId="10" borderId="0" applyNumberFormat="0" applyBorder="0" applyAlignment="0" applyProtection="0">
      <alignment vertical="center"/>
    </xf>
    <xf numFmtId="0" fontId="39" fillId="0" borderId="1">
      <alignment horizontal="distributed" vertical="center" wrapText="1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55" fillId="31" borderId="0" applyNumberFormat="0" applyBorder="0" applyAlignment="0" applyProtection="0"/>
    <xf numFmtId="0" fontId="10" fillId="0" borderId="0"/>
    <xf numFmtId="0" fontId="30" fillId="10" borderId="0" applyNumberFormat="0" applyBorder="0" applyAlignment="0" applyProtection="0">
      <alignment vertical="center"/>
    </xf>
    <xf numFmtId="0" fontId="10" fillId="0" borderId="0"/>
    <xf numFmtId="0" fontId="27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3" borderId="6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6" fillId="2" borderId="0" applyNumberFormat="0" applyBorder="0" applyAlignment="0" applyProtection="0">
      <alignment vertical="center"/>
    </xf>
    <xf numFmtId="0" fontId="10" fillId="0" borderId="0"/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5" fillId="0" borderId="0"/>
    <xf numFmtId="0" fontId="25" fillId="0" borderId="0"/>
    <xf numFmtId="0" fontId="19" fillId="0" borderId="0">
      <alignment vertical="center"/>
    </xf>
    <xf numFmtId="0" fontId="19" fillId="0" borderId="0">
      <alignment vertical="center"/>
    </xf>
    <xf numFmtId="0" fontId="50" fillId="10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5" fillId="0" borderId="0"/>
    <xf numFmtId="0" fontId="5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9" fillId="2" borderId="0" applyNumberFormat="0" applyBorder="0" applyAlignment="0" applyProtection="0">
      <alignment vertical="center"/>
    </xf>
    <xf numFmtId="0" fontId="35" fillId="0" borderId="0"/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30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16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30" fillId="10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5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/>
    <xf numFmtId="0" fontId="30" fillId="10" borderId="0" applyNumberFormat="0" applyBorder="0" applyAlignment="0" applyProtection="0">
      <alignment vertical="center"/>
    </xf>
    <xf numFmtId="0" fontId="51" fillId="0" borderId="0" applyFont="0" applyFill="0" applyBorder="0" applyAlignment="0" applyProtection="0"/>
    <xf numFmtId="0" fontId="25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47" fillId="28" borderId="0" applyNumberFormat="0" applyBorder="0" applyAlignment="0" applyProtection="0"/>
    <xf numFmtId="0" fontId="28" fillId="0" borderId="0" applyNumberFormat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35" fillId="0" borderId="0"/>
    <xf numFmtId="0" fontId="25" fillId="0" borderId="0"/>
    <xf numFmtId="0" fontId="25" fillId="0" borderId="0"/>
    <xf numFmtId="0" fontId="30" fillId="10" borderId="0" applyNumberFormat="0" applyBorder="0" applyAlignment="0" applyProtection="0">
      <alignment vertical="center"/>
    </xf>
    <xf numFmtId="0" fontId="28" fillId="0" borderId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47" fillId="27" borderId="0" applyNumberFormat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10" fillId="0" borderId="0"/>
    <xf numFmtId="0" fontId="10" fillId="0" borderId="0">
      <alignment vertical="center"/>
    </xf>
    <xf numFmtId="0" fontId="28" fillId="0" borderId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7" fillId="28" borderId="0" applyNumberFormat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16" fillId="2" borderId="0" applyNumberFormat="0" applyBorder="0" applyAlignment="0" applyProtection="0">
      <alignment vertical="center"/>
    </xf>
    <xf numFmtId="0" fontId="18" fillId="5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1" fontId="39" fillId="0" borderId="1">
      <alignment vertical="center"/>
      <protection locked="0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0" fillId="0" borderId="0" applyNumberForma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0" borderId="0"/>
    <xf numFmtId="0" fontId="0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10" fontId="49" fillId="26" borderId="1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8" fillId="0" borderId="0" applyNumberFormat="0" applyFont="0" applyFill="0" applyBorder="0" applyAlignment="0" applyProtection="0"/>
    <xf numFmtId="0" fontId="10" fillId="0" borderId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0" fillId="0" borderId="0"/>
    <xf numFmtId="0" fontId="28" fillId="0" borderId="0" applyNumberFormat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44" fillId="25" borderId="0" applyNumberFormat="0" applyBorder="0" applyAlignment="0" applyProtection="0"/>
    <xf numFmtId="0" fontId="28" fillId="0" borderId="0" applyNumberFormat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0" fontId="51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5" fillId="0" borderId="0"/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190" fontId="43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0" borderId="0"/>
    <xf numFmtId="0" fontId="35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6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22" fillId="5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8" fillId="0" borderId="0"/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5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0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52" fillId="42" borderId="0" applyNumberFormat="0" applyBorder="0" applyAlignment="0" applyProtection="0"/>
    <xf numFmtId="0" fontId="47" fillId="23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29" fillId="0" borderId="0">
      <alignment vertical="center"/>
    </xf>
    <xf numFmtId="0" fontId="28" fillId="0" borderId="0" applyNumberFormat="0" applyFont="0" applyFill="0" applyBorder="0" applyAlignment="0" applyProtection="0"/>
    <xf numFmtId="0" fontId="25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29" fillId="0" borderId="0">
      <alignment vertical="center"/>
    </xf>
    <xf numFmtId="0" fontId="16" fillId="11" borderId="0" applyNumberFormat="0" applyBorder="0" applyAlignment="0" applyProtection="0">
      <alignment vertical="center"/>
    </xf>
    <xf numFmtId="9" fontId="43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2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195" fontId="10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45" fillId="21" borderId="7" applyNumberFormat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top"/>
      <protection locked="0"/>
    </xf>
    <xf numFmtId="0" fontId="28" fillId="0" borderId="0" applyNumberFormat="0" applyFont="0" applyFill="0" applyBorder="0" applyAlignment="0" applyProtection="0"/>
    <xf numFmtId="0" fontId="25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1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5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52" fillId="29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96" fontId="43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194" fontId="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66" fillId="0" borderId="13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9" fillId="0" borderId="0">
      <alignment vertical="center"/>
    </xf>
    <xf numFmtId="200" fontId="13" fillId="0" borderId="0"/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39" fillId="0" borderId="0"/>
    <xf numFmtId="0" fontId="33" fillId="18" borderId="0" applyNumberFormat="0" applyBorder="0" applyAlignment="0" applyProtection="0"/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200" fontId="10" fillId="0" borderId="0"/>
    <xf numFmtId="0" fontId="19" fillId="0" borderId="0">
      <alignment vertical="center"/>
    </xf>
    <xf numFmtId="0" fontId="19" fillId="0" borderId="0">
      <alignment vertical="center"/>
    </xf>
    <xf numFmtId="43" fontId="10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32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2" fillId="30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6" fillId="0" borderId="9" applyProtection="0"/>
    <xf numFmtId="0" fontId="30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6" fillId="0" borderId="0"/>
    <xf numFmtId="0" fontId="32" fillId="0" borderId="0"/>
    <xf numFmtId="0" fontId="30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4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/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25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189" fontId="32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5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2" fillId="0" borderId="0"/>
    <xf numFmtId="0" fontId="19" fillId="0" borderId="0">
      <alignment vertical="center"/>
    </xf>
    <xf numFmtId="0" fontId="10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2" fillId="0" borderId="0"/>
    <xf numFmtId="0" fontId="1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5" fillId="0" borderId="0"/>
    <xf numFmtId="0" fontId="25" fillId="0" borderId="0"/>
    <xf numFmtId="0" fontId="16" fillId="11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201" fontId="32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/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0"/>
    <xf numFmtId="0" fontId="10" fillId="0" borderId="0"/>
    <xf numFmtId="0" fontId="3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199" fontId="32" fillId="0" borderId="0" applyFont="0" applyFill="0" applyBorder="0" applyAlignment="0" applyProtection="0"/>
    <xf numFmtId="0" fontId="30" fillId="10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9" fillId="0" borderId="0">
      <alignment vertical="center"/>
    </xf>
    <xf numFmtId="0" fontId="28" fillId="0" borderId="0"/>
    <xf numFmtId="43" fontId="10" fillId="0" borderId="0" applyFont="0" applyFill="0" applyBorder="0" applyAlignment="0" applyProtection="0"/>
    <xf numFmtId="0" fontId="16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8" fillId="4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3" fontId="10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10" fillId="0" borderId="0"/>
    <xf numFmtId="0" fontId="26" fillId="9" borderId="6" applyNumberFormat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/>
    <xf numFmtId="0" fontId="10" fillId="0" borderId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204" fontId="32" fillId="0" borderId="0" applyFont="0" applyFill="0" applyBorder="0" applyAlignment="0" applyProtection="0"/>
    <xf numFmtId="0" fontId="22" fillId="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44" fillId="20" borderId="0" applyNumberFormat="0" applyBorder="0" applyAlignment="0" applyProtection="0"/>
    <xf numFmtId="0" fontId="16" fillId="2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9" fontId="21" fillId="0" borderId="0" applyFont="0" applyFill="0" applyBorder="0" applyAlignment="0" applyProtection="0"/>
    <xf numFmtId="0" fontId="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top"/>
      <protection locked="0"/>
    </xf>
    <xf numFmtId="0" fontId="18" fillId="5" borderId="0" applyNumberFormat="0" applyBorder="0" applyAlignment="0" applyProtection="0">
      <alignment vertical="center"/>
    </xf>
    <xf numFmtId="0" fontId="70" fillId="4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5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/>
    <xf numFmtId="0" fontId="16" fillId="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0" fillId="37" borderId="10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0" borderId="0"/>
  </cellStyleXfs>
  <cellXfs count="74">
    <xf numFmtId="0" fontId="0" fillId="0" borderId="0" xfId="0">
      <alignment vertical="center"/>
    </xf>
    <xf numFmtId="0" fontId="1" fillId="0" borderId="0" xfId="940" applyFont="1" applyFill="1">
      <alignment vertical="center"/>
    </xf>
    <xf numFmtId="0" fontId="0" fillId="0" borderId="0" xfId="940" applyFill="1">
      <alignment vertical="center"/>
    </xf>
    <xf numFmtId="0" fontId="0" fillId="0" borderId="0" xfId="0" applyFill="1">
      <alignment vertical="center"/>
    </xf>
    <xf numFmtId="0" fontId="2" fillId="0" borderId="0" xfId="940" applyFont="1" applyFill="1" applyAlignment="1">
      <alignment horizontal="center" vertical="center"/>
    </xf>
    <xf numFmtId="0" fontId="3" fillId="0" borderId="0" xfId="940" applyFont="1" applyFill="1" applyAlignment="1">
      <alignment horizontal="center" vertical="center"/>
    </xf>
    <xf numFmtId="0" fontId="4" fillId="0" borderId="0" xfId="1000" applyFont="1" applyFill="1">
      <alignment vertical="center"/>
    </xf>
    <xf numFmtId="0" fontId="4" fillId="0" borderId="0" xfId="1000" applyFont="1" applyFill="1" applyAlignment="1">
      <alignment horizontal="right" vertical="center"/>
    </xf>
    <xf numFmtId="0" fontId="4" fillId="0" borderId="1" xfId="1000" applyFont="1" applyFill="1" applyBorder="1" applyAlignment="1">
      <alignment horizontal="center" vertical="center" wrapText="1"/>
    </xf>
    <xf numFmtId="183" fontId="4" fillId="0" borderId="1" xfId="40" applyNumberFormat="1" applyFont="1" applyFill="1" applyBorder="1" applyAlignment="1">
      <alignment horizontal="center" vertical="center" wrapText="1"/>
    </xf>
    <xf numFmtId="0" fontId="5" fillId="0" borderId="1" xfId="940" applyFont="1" applyFill="1" applyBorder="1" applyAlignment="1">
      <alignment vertical="center" wrapText="1"/>
    </xf>
    <xf numFmtId="194" fontId="6" fillId="0" borderId="1" xfId="940" applyNumberFormat="1" applyFont="1" applyFill="1" applyBorder="1" applyAlignment="1">
      <alignment vertical="center"/>
    </xf>
    <xf numFmtId="203" fontId="6" fillId="0" borderId="1" xfId="940" applyNumberFormat="1" applyFont="1" applyFill="1" applyBorder="1" applyAlignment="1">
      <alignment horizontal="right" vertical="center"/>
    </xf>
    <xf numFmtId="182" fontId="6" fillId="0" borderId="1" xfId="940" applyNumberFormat="1" applyFont="1" applyFill="1" applyBorder="1" applyAlignment="1">
      <alignment vertical="center"/>
    </xf>
    <xf numFmtId="188" fontId="6" fillId="0" borderId="1" xfId="940" applyNumberFormat="1" applyFont="1" applyFill="1" applyBorder="1" applyAlignment="1">
      <alignment vertical="center"/>
    </xf>
    <xf numFmtId="0" fontId="4" fillId="0" borderId="1" xfId="940" applyFont="1" applyFill="1" applyBorder="1" applyAlignment="1">
      <alignment vertical="center" wrapText="1"/>
    </xf>
    <xf numFmtId="194" fontId="7" fillId="0" borderId="1" xfId="940" applyNumberFormat="1" applyFont="1" applyFill="1" applyBorder="1" applyAlignment="1">
      <alignment vertical="center"/>
    </xf>
    <xf numFmtId="203" fontId="7" fillId="0" borderId="1" xfId="940" applyNumberFormat="1" applyFont="1" applyFill="1" applyBorder="1" applyAlignment="1">
      <alignment horizontal="right" vertical="center"/>
    </xf>
    <xf numFmtId="0" fontId="5" fillId="0" borderId="0" xfId="940" applyFont="1" applyFill="1">
      <alignment vertical="center"/>
    </xf>
    <xf numFmtId="0" fontId="8" fillId="0" borderId="1" xfId="0" applyFont="1" applyFill="1" applyBorder="1" applyAlignment="1">
      <alignment vertical="center" shrinkToFit="1"/>
    </xf>
    <xf numFmtId="0" fontId="5" fillId="0" borderId="1" xfId="94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940" applyFont="1" applyFill="1" applyBorder="1">
      <alignment vertical="center"/>
    </xf>
    <xf numFmtId="194" fontId="6" fillId="0" borderId="1" xfId="940" applyNumberFormat="1" applyFont="1" applyFill="1" applyBorder="1" applyAlignment="1">
      <alignment horizontal="right" vertical="center"/>
    </xf>
    <xf numFmtId="194" fontId="7" fillId="0" borderId="1" xfId="940" applyNumberFormat="1" applyFont="1" applyFill="1" applyBorder="1" applyAlignment="1">
      <alignment horizontal="right" vertical="center"/>
    </xf>
    <xf numFmtId="181" fontId="0" fillId="0" borderId="0" xfId="940" applyNumberFormat="1" applyFill="1">
      <alignment vertical="center"/>
    </xf>
    <xf numFmtId="0" fontId="5" fillId="0" borderId="0" xfId="940" applyFont="1" applyFill="1" applyBorder="1" applyAlignment="1">
      <alignment horizontal="left" vertical="center" wrapText="1"/>
    </xf>
    <xf numFmtId="0" fontId="9" fillId="0" borderId="0" xfId="1419" applyFont="1" applyFill="1">
      <alignment vertical="center"/>
    </xf>
    <xf numFmtId="0" fontId="4" fillId="0" borderId="0" xfId="1419" applyFont="1" applyFill="1">
      <alignment vertical="center"/>
    </xf>
    <xf numFmtId="0" fontId="10" fillId="0" borderId="0" xfId="1419" applyFill="1">
      <alignment vertical="center"/>
    </xf>
    <xf numFmtId="183" fontId="11" fillId="0" borderId="0" xfId="1419" applyNumberFormat="1" applyFont="1" applyFill="1" applyAlignment="1">
      <alignment horizontal="center" vertical="center"/>
    </xf>
    <xf numFmtId="183" fontId="4" fillId="0" borderId="0" xfId="1419" applyNumberFormat="1" applyFont="1" applyFill="1" applyAlignment="1">
      <alignment horizontal="center" vertical="center"/>
    </xf>
    <xf numFmtId="183" fontId="4" fillId="0" borderId="0" xfId="1468" applyNumberFormat="1" applyFont="1" applyFill="1" applyAlignment="1">
      <alignment vertical="center"/>
    </xf>
    <xf numFmtId="183" fontId="4" fillId="0" borderId="0" xfId="1419" applyNumberFormat="1" applyFont="1" applyFill="1" applyAlignment="1">
      <alignment horizontal="right"/>
    </xf>
    <xf numFmtId="183" fontId="4" fillId="0" borderId="1" xfId="1419" applyNumberFormat="1" applyFont="1" applyFill="1" applyBorder="1" applyAlignment="1">
      <alignment horizontal="center" vertical="center" wrapText="1"/>
    </xf>
    <xf numFmtId="183" fontId="4" fillId="0" borderId="1" xfId="40" applyNumberFormat="1" applyFont="1" applyFill="1" applyBorder="1" applyAlignment="1">
      <alignment horizontal="left" vertical="center"/>
    </xf>
    <xf numFmtId="180" fontId="4" fillId="0" borderId="1" xfId="1989" applyNumberFormat="1" applyFont="1" applyFill="1" applyBorder="1" applyAlignment="1">
      <alignment horizontal="right" vertical="center"/>
    </xf>
    <xf numFmtId="180" fontId="4" fillId="0" borderId="1" xfId="1023" applyNumberFormat="1" applyFont="1" applyFill="1" applyBorder="1" applyAlignment="1" applyProtection="1">
      <alignment horizontal="right" vertical="center"/>
      <protection locked="0"/>
    </xf>
    <xf numFmtId="183" fontId="4" fillId="0" borderId="1" xfId="1468" applyNumberFormat="1" applyFont="1" applyFill="1" applyBorder="1" applyAlignment="1">
      <alignment horizontal="right" vertical="center"/>
    </xf>
    <xf numFmtId="180" fontId="4" fillId="0" borderId="1" xfId="1468" applyNumberFormat="1" applyFont="1" applyFill="1" applyBorder="1" applyAlignment="1">
      <alignment horizontal="right" vertical="center"/>
    </xf>
    <xf numFmtId="183" fontId="4" fillId="0" borderId="1" xfId="40" applyNumberFormat="1" applyFont="1" applyFill="1" applyBorder="1" applyAlignment="1">
      <alignment horizontal="center" vertical="center"/>
    </xf>
    <xf numFmtId="180" fontId="4" fillId="0" borderId="1" xfId="1468" applyNumberFormat="1" applyFont="1" applyFill="1" applyBorder="1" applyAlignment="1">
      <alignment horizontal="center" vertical="center"/>
    </xf>
    <xf numFmtId="179" fontId="4" fillId="0" borderId="1" xfId="1989" applyNumberFormat="1" applyFont="1" applyFill="1" applyBorder="1" applyAlignment="1">
      <alignment horizontal="right" vertical="center"/>
    </xf>
    <xf numFmtId="180" fontId="4" fillId="0" borderId="1" xfId="1468" applyNumberFormat="1" applyFont="1" applyFill="1" applyBorder="1" applyAlignment="1">
      <alignment vertical="center"/>
    </xf>
    <xf numFmtId="183" fontId="4" fillId="0" borderId="1" xfId="1281" applyNumberFormat="1" applyFont="1" applyFill="1" applyBorder="1" applyAlignment="1">
      <alignment horizontal="left" vertical="center"/>
    </xf>
    <xf numFmtId="194" fontId="4" fillId="0" borderId="1" xfId="997" applyNumberFormat="1" applyFont="1" applyFill="1" applyBorder="1">
      <alignment vertical="center"/>
    </xf>
    <xf numFmtId="194" fontId="4" fillId="0" borderId="1" xfId="997" applyNumberFormat="1" applyFont="1" applyFill="1" applyBorder="1" applyAlignment="1">
      <alignment vertical="center"/>
    </xf>
    <xf numFmtId="183" fontId="4" fillId="0" borderId="1" xfId="1281" applyNumberFormat="1" applyFont="1" applyFill="1" applyBorder="1" applyAlignment="1">
      <alignment vertical="center"/>
    </xf>
    <xf numFmtId="179" fontId="12" fillId="0" borderId="1" xfId="1989" applyNumberFormat="1" applyFont="1" applyFill="1" applyBorder="1" applyAlignment="1">
      <alignment horizontal="right" vertical="center"/>
    </xf>
    <xf numFmtId="180" fontId="12" fillId="0" borderId="1" xfId="1468" applyNumberFormat="1" applyFont="1" applyFill="1" applyBorder="1" applyAlignment="1">
      <alignment horizontal="center" vertical="center"/>
    </xf>
    <xf numFmtId="183" fontId="4" fillId="0" borderId="2" xfId="1419" applyNumberFormat="1" applyFont="1" applyFill="1" applyBorder="1" applyAlignment="1">
      <alignment horizontal="left" vertical="center" wrapText="1"/>
    </xf>
    <xf numFmtId="181" fontId="4" fillId="0" borderId="0" xfId="1419" applyNumberFormat="1" applyFont="1" applyFill="1">
      <alignment vertical="center"/>
    </xf>
    <xf numFmtId="178" fontId="4" fillId="0" borderId="0" xfId="1419" applyNumberFormat="1" applyFont="1" applyFill="1">
      <alignment vertical="center"/>
    </xf>
    <xf numFmtId="177" fontId="4" fillId="0" borderId="0" xfId="1419" applyNumberFormat="1" applyFont="1" applyFill="1">
      <alignment vertical="center"/>
    </xf>
    <xf numFmtId="0" fontId="9" fillId="0" borderId="0" xfId="1000" applyFont="1" applyFill="1">
      <alignment vertical="center"/>
    </xf>
    <xf numFmtId="0" fontId="10" fillId="0" borderId="0" xfId="1000" applyFont="1" applyFill="1">
      <alignment vertical="center"/>
    </xf>
    <xf numFmtId="0" fontId="10" fillId="0" borderId="0" xfId="1000" applyFill="1">
      <alignment vertical="center"/>
    </xf>
    <xf numFmtId="0" fontId="11" fillId="0" borderId="0" xfId="1000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203" fontId="4" fillId="0" borderId="1" xfId="1000" applyNumberFormat="1" applyFont="1" applyFill="1" applyBorder="1">
      <alignment vertical="center"/>
    </xf>
    <xf numFmtId="203" fontId="4" fillId="0" borderId="1" xfId="1000" applyNumberFormat="1" applyFont="1" applyFill="1" applyBorder="1" applyAlignment="1">
      <alignment horizontal="right" vertical="center"/>
    </xf>
    <xf numFmtId="0" fontId="4" fillId="0" borderId="1" xfId="1000" applyFont="1" applyFill="1" applyBorder="1" applyAlignment="1">
      <alignment horizontal="center" vertical="center"/>
    </xf>
    <xf numFmtId="183" fontId="4" fillId="0" borderId="1" xfId="824" applyNumberFormat="1" applyFont="1" applyFill="1" applyBorder="1" applyAlignment="1">
      <alignment vertical="center"/>
    </xf>
    <xf numFmtId="181" fontId="10" fillId="0" borderId="0" xfId="1000" applyNumberFormat="1" applyFont="1" applyFill="1">
      <alignment vertical="center"/>
    </xf>
    <xf numFmtId="0" fontId="10" fillId="0" borderId="0" xfId="1419" applyFont="1" applyFill="1">
      <alignment vertical="center"/>
    </xf>
    <xf numFmtId="192" fontId="4" fillId="0" borderId="1" xfId="1468" applyNumberFormat="1" applyFont="1" applyFill="1" applyBorder="1" applyAlignment="1">
      <alignment horizontal="right" vertical="center"/>
    </xf>
    <xf numFmtId="179" fontId="4" fillId="0" borderId="1" xfId="1468" applyNumberFormat="1" applyFont="1" applyFill="1" applyBorder="1" applyAlignment="1">
      <alignment horizontal="center" vertical="center"/>
    </xf>
    <xf numFmtId="179" fontId="4" fillId="0" borderId="1" xfId="1468" applyNumberFormat="1" applyFont="1" applyFill="1" applyBorder="1" applyAlignment="1">
      <alignment horizontal="right" vertical="center"/>
    </xf>
    <xf numFmtId="179" fontId="4" fillId="0" borderId="1" xfId="1468" applyNumberFormat="1" applyFont="1" applyFill="1" applyBorder="1" applyAlignment="1">
      <alignment vertical="center"/>
    </xf>
    <xf numFmtId="179" fontId="4" fillId="0" borderId="1" xfId="1281" applyNumberFormat="1" applyFont="1" applyFill="1" applyBorder="1" applyAlignment="1">
      <alignment horizontal="right" vertical="center"/>
    </xf>
    <xf numFmtId="186" fontId="4" fillId="0" borderId="0" xfId="1419" applyNumberFormat="1" applyFont="1" applyFill="1">
      <alignment vertical="center"/>
    </xf>
    <xf numFmtId="176" fontId="4" fillId="0" borderId="0" xfId="1419" applyNumberFormat="1" applyFont="1" applyFill="1">
      <alignment vertical="center"/>
    </xf>
    <xf numFmtId="193" fontId="10" fillId="0" borderId="0" xfId="1419" applyNumberFormat="1" applyFill="1">
      <alignment vertical="center"/>
    </xf>
    <xf numFmtId="187" fontId="10" fillId="0" borderId="0" xfId="1419" applyNumberFormat="1" applyFont="1" applyFill="1">
      <alignment vertical="center"/>
    </xf>
  </cellXfs>
  <cellStyles count="2057">
    <cellStyle name="常规" xfId="0" builtinId="0"/>
    <cellStyle name="差_2014年津贴补贴预算调整表（医药）_2018年编审情况附表·0497175341662" xfId="1"/>
    <cellStyle name="差_2" xfId="2"/>
    <cellStyle name="好_附表_03_2010年各地区一般预算平衡表" xfId="3"/>
    <cellStyle name="Accent6 - 20%" xfId="4"/>
    <cellStyle name="差_00省级(打印)" xfId="5"/>
    <cellStyle name="差_2013年中央公共预算收支调整表（20140110国库司提供）_含权责发生制_2018年编审情况附表·建交委" xfId="6"/>
    <cellStyle name="货币 3" xfId="7"/>
    <cellStyle name="好_行政（人员）_民生政策最低支出需求_财力性转移支付2010年预算参考数" xfId="8"/>
    <cellStyle name="差_2013年中央公共预算收支调整表（20140110国库司提供）_含权责发生制_2018年编审情况附表·h" xfId="9"/>
    <cellStyle name="差_汇总-县级财政报表附表" xfId="10"/>
    <cellStyle name="差_县市旗测算20080508" xfId="11"/>
    <cellStyle name="Accent4" xfId="12"/>
    <cellStyle name="_重点项目2013年预算调整情况" xfId="13"/>
    <cellStyle name="常规 6 4" xfId="14"/>
    <cellStyle name="差_财政供养人员" xfId="15"/>
    <cellStyle name="_Book2" xfId="16"/>
    <cellStyle name="常规 54 2" xfId="17"/>
    <cellStyle name="_3+特定企业收入基数与清算表" xfId="18"/>
    <cellStyle name="差_分科目情况_含权责发生制" xfId="19"/>
    <cellStyle name="差_市辖区测算20080510_民生政策最低支出需求_财力性转移支付2010年预算参考数" xfId="20"/>
    <cellStyle name="差_11大理_财力性转移支付2010年预算参考数" xfId="21"/>
    <cellStyle name="Accent6 - 60%" xfId="22"/>
    <cellStyle name="好_33甘肃" xfId="23"/>
    <cellStyle name="差_县市旗测算-新科目（20080626）_财力性转移支付2010年预算参考数_03_2010年各地区一般预算平衡表" xfId="24"/>
    <cellStyle name="no dec" xfId="25"/>
    <cellStyle name="好_2008年全省汇总收支计算表_03_2010年各地区一般预算平衡表" xfId="26"/>
    <cellStyle name="_2012年市与区县财力清算0425" xfId="27"/>
    <cellStyle name="常规 120" xfId="28"/>
    <cellStyle name="常规 115" xfId="29"/>
    <cellStyle name="百分比 5" xfId="30"/>
    <cellStyle name="差_行政（人员）_民生政策最低支出需求" xfId="31"/>
    <cellStyle name="差_22湖南_财力性转移支付2010年预算参考数_03_2010年各地区一般预算平衡表" xfId="32"/>
    <cellStyle name="好_2013调整事项_含权责发生制_2018年编审情况附表·h" xfId="33"/>
    <cellStyle name="好_14安徽_03_2010年各地区一般预算平衡表" xfId="34"/>
    <cellStyle name="差_12滨州_财力性转移支付2010年预算参考数" xfId="35"/>
    <cellStyle name="好_2013调整事项_含权责发生制_2018年编审情况附表·0497175341662" xfId="36"/>
    <cellStyle name="_增消两税新老体制测算0830" xfId="37"/>
    <cellStyle name="差_2011年金融发展资金分配表" xfId="38"/>
    <cellStyle name="差_分析缺口率_财力性转移支付2010年预算参考数_03_2010年各地区一般预算平衡表" xfId="39"/>
    <cellStyle name="?鹎%U龡&amp;H齲_x0001_C铣_x0014__x0007__x0001__x0001_" xfId="40"/>
    <cellStyle name="常规 4_1102-附件2·2015年区级预算调整方案" xfId="41"/>
    <cellStyle name="差_1110洱源县_财力性转移支付2010年预算参考数" xfId="42"/>
    <cellStyle name="差_2008年全省汇总收支计算表_财力性转移支付2010年预算参考数_03_2010年各地区一般预算平衡表" xfId="43"/>
    <cellStyle name="常规 12 3" xfId="44"/>
    <cellStyle name="好_行政(燃修费)_民生政策最低支出需求_03_2010年各地区一般预算平衡表" xfId="45"/>
    <cellStyle name="差_其他部门(按照总人口测算）—20080416_财力性转移支付2010年预算参考数" xfId="46"/>
    <cellStyle name="好_2014调整事项_含权责发生制_2018年编审情况附表092692710024664(1)" xfId="47"/>
    <cellStyle name="常规 16 2" xfId="48"/>
    <cellStyle name="差_不含人员经费系数_财力性转移支付2010年预算参考数_03_2010年各地区一般预算平衡表" xfId="49"/>
    <cellStyle name="差_2007一般预算支出口径剔除表" xfId="50"/>
    <cellStyle name="差_一般预算支出口径剔除表_03_2010年各地区一般预算平衡表" xfId="51"/>
    <cellStyle name="差_人员工资和公用经费2" xfId="52"/>
    <cellStyle name="差_14安徽_03_2010年各地区一般预算平衡表" xfId="53"/>
    <cellStyle name="差_2008年支出核定" xfId="54"/>
    <cellStyle name="差_卫生(按照总人口测算）—20080416_县市旗测算-新科目（含人口规模效应）_03_2010年各地区一般预算平衡表" xfId="55"/>
    <cellStyle name="?鹎%U龡&amp;H齲_x0001_C铣_x0014__x0007__x0001__x0001_ 3" xfId="56"/>
    <cellStyle name="差_赤字12500(不超收)" xfId="57"/>
    <cellStyle name="差_县区合并测算20080421_民生政策最低支出需求_财力性转移支付2010年预算参考数_03_2010年各地区一般预算平衡表" xfId="58"/>
    <cellStyle name="差_汇总_2018年编审情况附表·城建处（1）92717235350" xfId="59"/>
    <cellStyle name="差_2013年红本_2018年编审情况附表·h" xfId="60"/>
    <cellStyle name="差_不含人员经费系数_财力性转移支付2010年预算参考数" xfId="61"/>
    <cellStyle name="差_2008年全省汇总收支计算表_03_2010年各地区一般预算平衡表" xfId="62"/>
    <cellStyle name="差_2006年22湖南_财力性转移支付2010年预算参考数" xfId="63"/>
    <cellStyle name="差_文体广播事业(按照总人口测算）—20080416_财力性转移支付2010年预算参考数_03_2010年各地区一般预算平衡表" xfId="64"/>
    <cellStyle name="_“3+特定”清算明细表" xfId="65"/>
    <cellStyle name="常规 2 10 2" xfId="66"/>
    <cellStyle name="好_00省级(打印)" xfId="67"/>
    <cellStyle name="好_城管局编审情况附表（终稿）" xfId="68"/>
    <cellStyle name="Accent5" xfId="69"/>
    <cellStyle name="差_30云南_1_财力性转移支付2010年预算参考数" xfId="70"/>
    <cellStyle name="Accent3_2006年33甘肃" xfId="71"/>
    <cellStyle name="好_农林水和城市维护标准支出20080505－县区合计_县市旗测算-新科目（含人口规模效应）" xfId="72"/>
    <cellStyle name="常规 2 97" xfId="73"/>
    <cellStyle name="ColLevel_0" xfId="74"/>
    <cellStyle name="常规 5 39" xfId="75"/>
    <cellStyle name="_2013财力测算-1114" xfId="76"/>
    <cellStyle name="Accent6" xfId="77"/>
    <cellStyle name="常规 2 2 8" xfId="78"/>
    <cellStyle name="差_财政供养人员_03_2010年各地区一般预算平衡表" xfId="79"/>
    <cellStyle name="百分比 8" xfId="80"/>
    <cellStyle name="差_分科目情况" xfId="81"/>
    <cellStyle name="差_2010年全年新体制收入0620" xfId="82"/>
    <cellStyle name="差_其他部门(按照总人口测算）—20080416_民生政策最低支出需求" xfId="83"/>
    <cellStyle name="差_2013年中央公共预算收支调整表（20140110国库司提供）_2018年编审情况附表092692710024664(1)" xfId="84"/>
    <cellStyle name="Accent3 - 20%" xfId="85"/>
    <cellStyle name="Comma [0]" xfId="86"/>
    <cellStyle name="好_汇总_2018年编审情况附表·建交委" xfId="87"/>
    <cellStyle name="Accent6 - 40%" xfId="88"/>
    <cellStyle name="好_行政（人员）_民生政策最低支出需求" xfId="89"/>
    <cellStyle name="_“3+特定”签报附件4.22" xfId="90"/>
    <cellStyle name="Accent2 - 40%" xfId="91"/>
    <cellStyle name="差_2_03_2010年各地区一般预算平衡表" xfId="92"/>
    <cellStyle name="差_市辖区测算-新科目（20080626）" xfId="93"/>
    <cellStyle name="好_测算结果汇总_财力性转移支付2010年预算参考数_03_2010年各地区一般预算平衡表" xfId="94"/>
    <cellStyle name="未定义" xfId="95"/>
    <cellStyle name="差_2013调整事项_含权责发生制_2018年编审情况附表092692710024664(1)" xfId="96"/>
    <cellStyle name="_2013年土地（20120921）" xfId="97"/>
    <cellStyle name="好_民生政策最低支出需求_财力性转移支付2010年预算参考数" xfId="98"/>
    <cellStyle name="好_自行调整差异系数顺序" xfId="99"/>
    <cellStyle name="差_县市旗测算-新科目（20080626）_03_2010年各地区一般预算平衡表" xfId="100"/>
    <cellStyle name="百分比 2 2" xfId="101"/>
    <cellStyle name="常规 12_附件3·2017年政府性基金收支预算情况表（民政局）1121101553181123010014821(1)" xfId="102"/>
    <cellStyle name="差_南汇新城镇2011年含下放户税收分税种情况-20120921" xfId="103"/>
    <cellStyle name="差_河南 缺口县区测算(地方填报)" xfId="104"/>
    <cellStyle name="Comma_1995" xfId="105"/>
    <cellStyle name="千位分隔 2 2 2 2" xfId="106"/>
    <cellStyle name="差_14安徽_财力性转移支付2010年预算参考数_03_2010年各地区一般预算平衡表" xfId="107"/>
    <cellStyle name="comma zerodec" xfId="108"/>
    <cellStyle name="常规 2 87" xfId="109"/>
    <cellStyle name="常规 2 92" xfId="110"/>
    <cellStyle name="好_缺口县区测算(财政部标准)_财力性转移支付2010年预算参考数" xfId="111"/>
    <cellStyle name="Accent1 - 40%" xfId="112"/>
    <cellStyle name="差_市辖区测算20080510_03_2010年各地区一般预算平衡表" xfId="113"/>
    <cellStyle name="差_安徽 缺口县区测算(地方填报)1_财力性转移支付2010年预算参考数_03_2010年各地区一般预算平衡表" xfId="114"/>
    <cellStyle name="差_人员工资和公用经费2_03_2010年各地区一般预算平衡表" xfId="115"/>
    <cellStyle name="差_2014年津贴补贴预算调整表（医药）_2018年环保局编审情况附表(环保局1)" xfId="116"/>
    <cellStyle name="差_附件2：部门规划表" xfId="117"/>
    <cellStyle name="差_“十二五”市下放企业财税体制基数0726" xfId="118"/>
    <cellStyle name="好_2_03_2010年各地区一般预算平衡表" xfId="119"/>
    <cellStyle name="常规 34" xfId="120"/>
    <cellStyle name="常规 29" xfId="121"/>
    <cellStyle name="Calc Currency (0)" xfId="122"/>
    <cellStyle name="好_文体广播事业(按照总人口测算）—20080416_民生政策最低支出需求_财力性转移支付2010年预算参考数" xfId="123"/>
    <cellStyle name="好_2007年一般预算支出剔除_03_2010年各地区一般预算平衡表" xfId="124"/>
    <cellStyle name="差_1110洱源县_03_2010年各地区一般预算平衡表" xfId="125"/>
    <cellStyle name="差_民生政策最低支出需求" xfId="126"/>
    <cellStyle name="差_05潍坊" xfId="127"/>
    <cellStyle name="好_县市旗测算-新科目（20080626）_县市旗测算-新科目（含人口规模效应）_财力性转移支付2010年预算参考数_03_2010年各地区一般预算平衡表" xfId="128"/>
    <cellStyle name="好_市辖区测算20080510_不含人员经费系数" xfId="129"/>
    <cellStyle name="_3+特定企业收入基数表" xfId="130"/>
    <cellStyle name="Accent3 - 40%" xfId="131"/>
    <cellStyle name="好_按税种统计收入(201210)_to财政" xfId="132"/>
    <cellStyle name="好_县区合并测算20080423(按照各省比重）_不含人员经费系数_03_2010年各地区一般预算平衡表" xfId="133"/>
    <cellStyle name="百分比 8 2" xfId="134"/>
    <cellStyle name="好_市辖区测算-新科目（20080626）_民生政策最低支出需求_03_2010年各地区一般预算平衡表" xfId="135"/>
    <cellStyle name="好_其他部门(按照总人口测算）—20080416_03_2010年各地区一般预算平衡表" xfId="136"/>
    <cellStyle name="差_人员工资和公用经费_03_2010年各地区一般预算平衡表" xfId="137"/>
    <cellStyle name="_2010年全年新体制收入0620" xfId="138"/>
    <cellStyle name="Percent_laroux" xfId="139"/>
    <cellStyle name="好_分科目情况" xfId="140"/>
    <cellStyle name="差_2007年一般预算支出剔除_03_2010年各地区一般预算平衡表" xfId="141"/>
    <cellStyle name="好_平邑_财力性转移支付2010年预算参考数_03_2010年各地区一般预算平衡表" xfId="142"/>
    <cellStyle name="Dollar (zero dec)" xfId="143"/>
    <cellStyle name="差_文体广播事业(按照总人口测算）—20080416_不含人员经费系数_03_2010年各地区一般预算平衡表" xfId="144"/>
    <cellStyle name="常规 8" xfId="145"/>
    <cellStyle name="差_县市旗测算20080508_财力性转移支付2010年预算参考数_03_2010年各地区一般预算平衡表" xfId="146"/>
    <cellStyle name="差_县区合并测算20080421_县市旗测算-新科目（含人口规模效应）_03_2010年各地区一般预算平衡表" xfId="147"/>
    <cellStyle name="好_03昭通" xfId="148"/>
    <cellStyle name="差_成本差异系数_财力性转移支付2010年预算参考数" xfId="149"/>
    <cellStyle name="好_缺口县区测算" xfId="150"/>
    <cellStyle name="差_教育(按照总人口测算）—20080416_03_2010年各地区一般预算平衡表" xfId="151"/>
    <cellStyle name="差_2014调整事项_含权责发生制_2018年编审情况附表·h" xfId="152"/>
    <cellStyle name="Accent3" xfId="153"/>
    <cellStyle name="_2011年全市政府性债务情况表（总体和明细）---调整" xfId="154"/>
    <cellStyle name="差_缺口县区测算_03_2010年各地区一般预算平衡表" xfId="155"/>
    <cellStyle name="差_2006年27重庆_财力性转移支付2010年预算参考数_03_2010年各地区一般预算平衡表" xfId="156"/>
    <cellStyle name="差_2007年一般预算支出剔除_财力性转移支付2010年预算参考数_03_2010年各地区一般预算平衡表" xfId="157"/>
    <cellStyle name="差_按税种统计收入(201211)_to财政" xfId="158"/>
    <cellStyle name="好_2006年30云南" xfId="159"/>
    <cellStyle name="好_2006年34青海_财力性转移支付2010年预算参考数" xfId="160"/>
    <cellStyle name="差_Book2_03_2010年各地区一般预算平衡表" xfId="161"/>
    <cellStyle name="差_2013年红本_含权责发生制_2018年编审情况附表·0497175341662" xfId="162"/>
    <cellStyle name="差_市辖区测算20080510_不含人员经费系数" xfId="163"/>
    <cellStyle name="差_2013年中央公共预算收支调整表（20140110国库司提供）_含权责发生制_2018年环保局编审情况附表9.24925115838582(1)" xfId="164"/>
    <cellStyle name="差_09黑龙江_03_2010年各地区一般预算平衡表" xfId="165"/>
    <cellStyle name="好_卫生(按照总人口测算）—20080416_不含人员经费系数_03_2010年各地区一般预算平衡表" xfId="166"/>
    <cellStyle name="_2011年全市政府性债务情况表（总体和明细）" xfId="167"/>
    <cellStyle name="好_县市旗测算-新科目（20080626）" xfId="168"/>
    <cellStyle name="差_行政（人员）_县市旗测算-新科目（含人口规模效应）" xfId="169"/>
    <cellStyle name="常规 9 3" xfId="170"/>
    <cellStyle name="差_2013调整事项_2018年编审情况附表·0497175341662" xfId="171"/>
    <cellStyle name="好_其他部门(按照总人口测算）—20080416_县市旗测算-新科目（含人口规模效应）_财力性转移支付2010年预算参考数_03_2010年各地区一般预算平衡表" xfId="172"/>
    <cellStyle name="好_14安徽_财力性转移支付2010年预算参考数_03_2010年各地区一般预算平衡表" xfId="173"/>
    <cellStyle name="差_缺口县区测算(财政部标准)_财力性转移支付2010年预算参考数" xfId="174"/>
    <cellStyle name="差_一般预算支出口径剔除表_财力性转移支付2010年预算参考数" xfId="175"/>
    <cellStyle name="差_2_财力性转移支付2010年预算参考数" xfId="176"/>
    <cellStyle name="差_2006年22湖南_财力性转移支付2010年预算参考数_03_2010年各地区一般预算平衡表" xfId="177"/>
    <cellStyle name="常规 2 36" xfId="178"/>
    <cellStyle name="常规 2 41" xfId="179"/>
    <cellStyle name="常规 2 2 17" xfId="180"/>
    <cellStyle name="差_2006年27重庆" xfId="181"/>
    <cellStyle name="差_核定人数下发表" xfId="182"/>
    <cellStyle name="Grey" xfId="183"/>
    <cellStyle name="好_2013年红本_含权责发生制_2018年环保局编审情况附表9.24925115838582(1)" xfId="184"/>
    <cellStyle name="好_文体广播事业(按照总人口测算）—20080416_财力性转移支付2010年预算参考数" xfId="185"/>
    <cellStyle name="差_分科目情况_含权责发生制_2018年编审情况附表092692710024664(1)" xfId="186"/>
    <cellStyle name="常规 2 2 3" xfId="187"/>
    <cellStyle name="好_分科目情况_含权责发生制_2018年编审情况附表·0497175341662" xfId="188"/>
    <cellStyle name="差_34青海_1" xfId="189"/>
    <cellStyle name="差_2006年27重庆_03_2010年各地区一般预算平衡表" xfId="190"/>
    <cellStyle name="好_2006年34青海_03_2010年各地区一般预算平衡表" xfId="191"/>
    <cellStyle name="差_汇总_财力性转移支付2010年预算参考数_03_2010年各地区一般预算平衡表" xfId="192"/>
    <cellStyle name="差_检验表" xfId="193"/>
    <cellStyle name="差_缺口县区测算(按核定人数)" xfId="194"/>
    <cellStyle name="好_成本差异系数（含人口规模）" xfId="195"/>
    <cellStyle name="_ET_STYLE_NoName_00_" xfId="196"/>
    <cellStyle name="差_卫生(按照总人口测算）—20080416_民生政策最低支出需求_财力性转移支付2010年预算参考数_03_2010年各地区一般预算平衡表" xfId="197"/>
    <cellStyle name="好_28四川_财力性转移支付2010年预算参考数" xfId="198"/>
    <cellStyle name="好_2007年收支情况及2008年收支预计表(汇总表)_财力性转移支付2010年预算参考数_03_2010年各地区一般预算平衡表" xfId="199"/>
    <cellStyle name="HEADING2" xfId="200"/>
    <cellStyle name="好_1_财力性转移支付2010年预算参考数_03_2010年各地区一般预算平衡表" xfId="201"/>
    <cellStyle name="好_分县成本差异系数_不含人员经费系数_03_2010年各地区一般预算平衡表" xfId="202"/>
    <cellStyle name="差_成本差异系数（含人口规模）" xfId="203"/>
    <cellStyle name="差_2008年支出调整_财力性转移支付2010年预算参考数_03_2010年各地区一般预算平衡表" xfId="204"/>
    <cellStyle name="Currency [0]" xfId="205"/>
    <cellStyle name="好_分科目情况_含权责发生制_2018年编审情况附表·h" xfId="206"/>
    <cellStyle name="好_1110洱源县_财力性转移支付2010年预算参考数" xfId="207"/>
    <cellStyle name="差_5334_2006年迪庆县级财政报表附表" xfId="208"/>
    <cellStyle name="常规 5 21" xfId="209"/>
    <cellStyle name="常规 5 16" xfId="210"/>
    <cellStyle name="好_2013年红本_2018年编审情况附表·h" xfId="211"/>
    <cellStyle name="差_2006年28四川_财力性转移支付2010年预算参考数" xfId="212"/>
    <cellStyle name="好_按税种统计收入(201211)_to财政" xfId="213"/>
    <cellStyle name="好_2011年金融发展资金分配表" xfId="214"/>
    <cellStyle name="差_34青海" xfId="215"/>
    <cellStyle name="常规 9" xfId="216"/>
    <cellStyle name="差_2008年预计支出与2007年对比" xfId="217"/>
    <cellStyle name="常规 107" xfId="218"/>
    <cellStyle name="常规 112" xfId="219"/>
    <cellStyle name="差_教育(按照总人口测算）—20080416" xfId="220"/>
    <cellStyle name="Accent1 - 20%" xfId="221"/>
    <cellStyle name="差_卫生(按照总人口测算）—20080416" xfId="222"/>
    <cellStyle name="差_第一部分：综合全" xfId="223"/>
    <cellStyle name="好_27重庆_财力性转移支付2010年预算参考数" xfId="224"/>
    <cellStyle name="差_Book2" xfId="225"/>
    <cellStyle name="差_县区合并测算20080423(按照各省比重）_民生政策最低支出需求_03_2010年各地区一般预算平衡表" xfId="226"/>
    <cellStyle name="好_行政（人员）_03_2010年各地区一般预算平衡表" xfId="227"/>
    <cellStyle name="好_2014调整事项_含权责发生制_2018年环保局编审情况附表9.24925115838582(1)" xfId="228"/>
    <cellStyle name="_2012年市与区县财力清算0514" xfId="229"/>
    <cellStyle name="差_其他部门(按照总人口测算）—20080416_03_2010年各地区一般预算平衡表" xfId="230"/>
    <cellStyle name="差_2013调整事项_2018年编审情况附表092692710024664(1)" xfId="231"/>
    <cellStyle name="千位_(人代会用)" xfId="232"/>
    <cellStyle name="差_县市旗测算-新科目（20080626）_县市旗测算-新科目（含人口规模效应）_财力性转移支付2010年预算参考数" xfId="233"/>
    <cellStyle name="差_2006年34青海_财力性转移支付2010年预算参考数" xfId="234"/>
    <cellStyle name="好_28四川_03_2010年各地区一般预算平衡表" xfId="235"/>
    <cellStyle name="差_2006年水利统计指标统计表" xfId="236"/>
    <cellStyle name="差_市辖区测算20080510_民生政策最低支出需求" xfId="237"/>
    <cellStyle name="差_文体广播事业(按照总人口测算）—20080416_03_2010年各地区一般预算平衡表" xfId="238"/>
    <cellStyle name="_ET_STYLE_NoName_00__城管局编审情况附表（终稿）" xfId="239"/>
    <cellStyle name="常规 5 3 4" xfId="240"/>
    <cellStyle name="差_2007年收支情况及2008年收支预计表(汇总表)_财力性转移支付2010年预算参考数" xfId="241"/>
    <cellStyle name="差_行政公检法测算_县市旗测算-新科目（含人口规模效应）" xfId="242"/>
    <cellStyle name="差_总人口_03_2010年各地区一般预算平衡表" xfId="243"/>
    <cellStyle name="好_2012年人代会材料——总预算表——1226" xfId="244"/>
    <cellStyle name="常规 2 108" xfId="245"/>
    <cellStyle name="常规 2 113" xfId="246"/>
    <cellStyle name="差_2_财力性转移支付2010年预算参考数_03_2010年各地区一般预算平衡表" xfId="247"/>
    <cellStyle name="差_2014调整事项_含权责发生制_2018年编审情况附表·0497175341662" xfId="248"/>
    <cellStyle name="差_文体广播事业(按照总人口测算）—20080416_民生政策最低支出需求_03_2010年各地区一般预算平衡表" xfId="249"/>
    <cellStyle name="差_2007年收支情况及2008年收支预计表(汇总表)_财力性转移支付2010年预算参考数_03_2010年各地区一般预算平衡表" xfId="250"/>
    <cellStyle name="好_2014年津贴补贴预算调整表（医药）" xfId="251"/>
    <cellStyle name="好_县市旗测算-新科目（20080626）_县市旗测算-新科目（含人口规模效应）_财力性转移支付2010年预算参考数" xfId="252"/>
    <cellStyle name="差_22湖南_财力性转移支付2010年预算参考数" xfId="253"/>
    <cellStyle name="差_2014年度支出预算调整处室汇总表_2018年编审情况附表·建交委" xfId="254"/>
    <cellStyle name="差_教育(按照总人口测算）—20080416_民生政策最低支出需求_财力性转移支付2010年预算参考数" xfId="255"/>
    <cellStyle name="差_2006年34青海" xfId="256"/>
    <cellStyle name="差_2013年红本_2018年编审情况附表092692710024664(1)" xfId="257"/>
    <cellStyle name="常规 5 13" xfId="258"/>
    <cellStyle name="差_2006年全省财力计算表（中央、决算）" xfId="259"/>
    <cellStyle name="差_27重庆_财力性转移支付2010年预算参考数" xfId="260"/>
    <cellStyle name="差_09黑龙江_财力性转移支付2010年预算参考数" xfId="261"/>
    <cellStyle name="差_14PH1225" xfId="262"/>
    <cellStyle name="差_河南 缺口县区测算(地方填报白)_财力性转移支付2010年预算参考数_03_2010年各地区一般预算平衡表" xfId="263"/>
    <cellStyle name="差_文体广播事业(按照总人口测算）—20080416_不含人员经费系数" xfId="264"/>
    <cellStyle name="差_行政（人员）_县市旗测算-新科目（含人口规模效应）_财力性转移支付2010年预算参考数" xfId="265"/>
    <cellStyle name="差_2007一般预算支出口径剔除表_财力性转移支付2010年预算参考数_03_2010年各地区一般预算平衡表" xfId="266"/>
    <cellStyle name="差_2006年34青海_03_2010年各地区一般预算平衡表" xfId="267"/>
    <cellStyle name="差_2014年津贴补贴预算调整表（医药）_2018年编审情况附表·建交委" xfId="268"/>
    <cellStyle name="差_分县成本差异系数_财力性转移支付2010年预算参考数" xfId="269"/>
    <cellStyle name="千分位_ 白土" xfId="270"/>
    <cellStyle name="千位分隔 3 3" xfId="271"/>
    <cellStyle name="好_县市旗测算20080508_不含人员经费系数_财力性转移支付2010年预算参考数" xfId="272"/>
    <cellStyle name="差_2008年支出调整_财力性转移支付2010年预算参考数" xfId="273"/>
    <cellStyle name="好_农林水和城市维护标准支出20080505－县区合计_财力性转移支付2010年预算参考数_03_2010年各地区一般预算平衡表" xfId="274"/>
    <cellStyle name="好_09黑龙江_财力性转移支付2010年预算参考数" xfId="275"/>
    <cellStyle name="差_卫生(按照总人口测算）—20080416_县市旗测算-新科目（含人口规模效应）" xfId="276"/>
    <cellStyle name="差_2013年红本_2018年环保局编审情况附表9.24925115838582(1)" xfId="277"/>
    <cellStyle name="差_2013年红本_含权责发生制_2018年编审情况附表092692710024664(1)" xfId="278"/>
    <cellStyle name="差_27重庆" xfId="279"/>
    <cellStyle name="好_财政供养人员_财力性转移支付2010年预算参考数" xfId="280"/>
    <cellStyle name="好_其他部门(按照总人口测算）—20080416_民生政策最低支出需求_财力性转移支付2010年预算参考数" xfId="281"/>
    <cellStyle name="差_Book1" xfId="282"/>
    <cellStyle name="差_2013年中央公共预算收支调整表（20140110国库司提供）" xfId="283"/>
    <cellStyle name="差_市辖区测算-新科目（20080626）_03_2010年各地区一般预算平衡表" xfId="284"/>
    <cellStyle name="常规 7 7" xfId="285"/>
    <cellStyle name="差_市辖区测算-新科目（20080626）_不含人员经费系数_财力性转移支付2010年预算参考数" xfId="286"/>
    <cellStyle name="强调 2" xfId="287"/>
    <cellStyle name="好_其他部门(按照总人口测算）—20080416_不含人员经费系数" xfId="288"/>
    <cellStyle name="差_11大理_03_2010年各地区一般预算平衡表" xfId="289"/>
    <cellStyle name="常规 2 130" xfId="290"/>
    <cellStyle name="常规 2 125" xfId="291"/>
    <cellStyle name="Norma,_laroux_4_营业在建 (2)_E21" xfId="292"/>
    <cellStyle name="常规 6 7" xfId="293"/>
    <cellStyle name="好_县市旗测算-新科目（20080626）_民生政策最低支出需求" xfId="294"/>
    <cellStyle name="Accent1 - 60%" xfId="295"/>
    <cellStyle name="差_县市旗测算20080508_县市旗测算-新科目（含人口规模效应）_03_2010年各地区一般预算平衡表" xfId="296"/>
    <cellStyle name="常规 2 32" xfId="297"/>
    <cellStyle name="常规 2 27" xfId="298"/>
    <cellStyle name="差_县市旗测算20080508_不含人员经费系数_03_2010年各地区一般预算平衡表" xfId="299"/>
    <cellStyle name="好_NSZ141225" xfId="300"/>
    <cellStyle name="好_NSZ141230" xfId="301"/>
    <cellStyle name="差_2014、2015年补贴_（汇总表）(1)" xfId="302"/>
    <cellStyle name="差_汇总" xfId="303"/>
    <cellStyle name="_2015年一般公共收支预算表-收入填报-20141225" xfId="304"/>
    <cellStyle name="差_2008年全省汇总收支计算表" xfId="305"/>
    <cellStyle name="好_市辖区测算20080510_县市旗测算-新科目（含人口规模效应）_03_2010年各地区一般预算平衡表" xfId="306"/>
    <cellStyle name="差_云南省2008年转移支付测算——州市本级考核部分及政策性测算_财力性转移支付2010年预算参考数" xfId="307"/>
    <cellStyle name="差_按税种统计收入(201112-关账后)_to财政" xfId="308"/>
    <cellStyle name="差_20河南_财力性转移支付2010年预算参考数_03_2010年各地区一般预算平衡表" xfId="309"/>
    <cellStyle name="差_文体广播事业(按照总人口测算）—20080416_民生政策最低支出需求_财力性转移支付2010年预算参考数_03_2010年各地区一般预算平衡表" xfId="310"/>
    <cellStyle name="差_分科目情况_含权责发生制_2018年编审情况附表·建交委" xfId="311"/>
    <cellStyle name="差_一般预算支出口径剔除表_财力性转移支付2010年预算参考数_03_2010年各地区一般预算平衡表" xfId="312"/>
    <cellStyle name="好_安徽 缺口县区测算(地方填报)1_03_2010年各地区一般预算平衡表" xfId="313"/>
    <cellStyle name="好_27重庆_03_2010年各地区一般预算平衡表" xfId="314"/>
    <cellStyle name="好_附件2：部门规划表_2018年编审情况附表·建交委" xfId="315"/>
    <cellStyle name="好_市辖区测算20080510_不含人员经费系数_财力性转移支付2010年预算参考数_03_2010年各地区一般预算平衡表" xfId="316"/>
    <cellStyle name="差_530623_2006年县级财政报表附表" xfId="317"/>
    <cellStyle name="差_2014年度支出预算调整处室汇总表_2018年编审情况附表·h" xfId="318"/>
    <cellStyle name="差_民生政策最低支出需求_03_2010年各地区一般预算平衡表" xfId="319"/>
    <cellStyle name="差_行政（人员）_民生政策最低支出需求_03_2010年各地区一般预算平衡表" xfId="320"/>
    <cellStyle name="差_20河南_03_2010年各地区一般预算平衡表" xfId="321"/>
    <cellStyle name="百分比 3" xfId="322"/>
    <cellStyle name="差_12月份-报诸处陈处表0112" xfId="323"/>
    <cellStyle name="差_2013年中央公共预算收支调整表（20140110国库司提供）_2018年环保局编审情况附表(环保局1)" xfId="324"/>
    <cellStyle name="差_2013调整事项" xfId="325"/>
    <cellStyle name="差_市辖区测算-新科目（20080626）_不含人员经费系数" xfId="326"/>
    <cellStyle name="Accent6_2006年33甘肃" xfId="327"/>
    <cellStyle name="差_2013调整事项_2018年环保局编审情况附表9.24925115838582(1)" xfId="328"/>
    <cellStyle name="好_人员工资和公用经费2" xfId="329"/>
    <cellStyle name="差_2014调整事项_2018年编审情况附表092692710024664(1)" xfId="330"/>
    <cellStyle name="好_行政(燃修费)_不含人员经费系数" xfId="331"/>
    <cellStyle name="差_附件2：部门规划表_2018年编审情况附表·建交委" xfId="332"/>
    <cellStyle name="差_2013调整事项_2018年编审情况附表·h" xfId="333"/>
    <cellStyle name="差_文体广播事业(按照总人口测算）—20080416_县市旗测算-新科目（含人口规模效应）_财力性转移支付2010年预算参考数_03_2010年各地区一般预算平衡表" xfId="334"/>
    <cellStyle name="差_2013年红本_含权责发生制_2018年环保局编审情况附表(环保局1)" xfId="335"/>
    <cellStyle name="差_2013调整事项_含权责发生制_2018年编审情况附表·h" xfId="336"/>
    <cellStyle name="?鹎%U龡&amp;H齲_x0001_C铣_x0014__x0007__x0001__x0001_ 2_附件3·2017年政府性基金收支预算情况表（民政局）1121101553181123010014821(1)" xfId="337"/>
    <cellStyle name="差_县区合并测算20080423(按照各省比重）_民生政策最低支出需求_财力性转移支付2010年预算参考数" xfId="338"/>
    <cellStyle name="差_2013调整事项_含权责发生制_2018年编审情况附表·建交委" xfId="339"/>
    <cellStyle name="_2013年市级年初预算平衡表（初步匡算2012年10月11日）杨局改---报兴国前再调整11.1----11.27" xfId="340"/>
    <cellStyle name="差_2006年水利统计指标统计表_03_2010年各地区一般预算平衡表" xfId="341"/>
    <cellStyle name="好_分析缺口率_财力性转移支付2010年预算参考数_03_2010年各地区一般预算平衡表" xfId="342"/>
    <cellStyle name="差_1_03_2010年各地区一般预算平衡表" xfId="343"/>
    <cellStyle name="差_平邑_财力性转移支付2010年预算参考数_03_2010年各地区一般预算平衡表" xfId="344"/>
    <cellStyle name="差_2007年一般预算支出剔除" xfId="345"/>
    <cellStyle name="差_行政公检法测算" xfId="346"/>
    <cellStyle name="差_汇总_2018年编审情况附表092692710024664(1)" xfId="347"/>
    <cellStyle name="差_2006年水利统计指标统计表_财力性转移支付2010年预算参考数_03_2010年各地区一般预算平衡表" xfId="348"/>
    <cellStyle name="好_其他部门(按照总人口测算）—20080416_财力性转移支付2010年预算参考数_03_2010年各地区一般预算平衡表" xfId="349"/>
    <cellStyle name="差_汇总_2018年环保局编审情况附表(环保局1)" xfId="350"/>
    <cellStyle name="好_2006年全省财力计算表（中央、决算）" xfId="351"/>
    <cellStyle name="千位分隔 2 16" xfId="352"/>
    <cellStyle name="千位分隔 2 21" xfId="353"/>
    <cellStyle name="差_2014调整事项_2018年环保局编审情况附表(环保局1)" xfId="354"/>
    <cellStyle name="差_行政公检法测算_民生政策最低支出需求_03_2010年各地区一般预算平衡表" xfId="355"/>
    <cellStyle name="好_行政（人员）" xfId="356"/>
    <cellStyle name="常规 2 111" xfId="357"/>
    <cellStyle name="常规 2 106" xfId="358"/>
    <cellStyle name="差_财政户管及税收情况-提供地区处0116" xfId="359"/>
    <cellStyle name="_2011年1－4月新体制收入（浦东）" xfId="360"/>
    <cellStyle name="差_2014年津贴补贴预算调整表（医药）_2018年编审情况附表092692710024664(1)" xfId="361"/>
    <cellStyle name="差_市辖区测算20080510_县市旗测算-新科目（含人口规模效应）" xfId="362"/>
    <cellStyle name="?鹎%U龡&amp;H齲_x0001_C铣_x0014__x0007__x0001__x0001_ 2 3" xfId="363"/>
    <cellStyle name="差_34青海_财力性转移支付2010年预算参考数_03_2010年各地区一般预算平衡表" xfId="364"/>
    <cellStyle name="差_2006年22湖南" xfId="365"/>
    <cellStyle name="好_市辖区测算20080510_民生政策最低支出需求_财力性转移支付2010年预算参考数" xfId="366"/>
    <cellStyle name="差_2008年全省汇总收支计算表_财力性转移支付2010年预算参考数" xfId="367"/>
    <cellStyle name="差_行政（人员）_县市旗测算-新科目（含人口规模效应）_财力性转移支付2010年预算参考数_03_2010年各地区一般预算平衡表" xfId="368"/>
    <cellStyle name="好_行政（人员）_民生政策最低支出需求_03_2010年各地区一般预算平衡表" xfId="369"/>
    <cellStyle name="差_市辖区测算-新科目（20080626）_县市旗测算-新科目（含人口规模效应）_03_2010年各地区一般预算平衡表" xfId="370"/>
    <cellStyle name="好_20河南_财力性转移支付2010年预算参考数_03_2010年各地区一般预算平衡表" xfId="371"/>
    <cellStyle name="差_汇总表4_财力性转移支付2010年预算参考数_03_2010年各地区一般预算平衡表" xfId="372"/>
    <cellStyle name="常规 2 3 3" xfId="373"/>
    <cellStyle name="钎霖_4岿角利" xfId="374"/>
    <cellStyle name="差_2013年中央公共预算收支调整表（20140110国库司提供）_2018年环保局编审情况附表9.24925115838582(1)" xfId="375"/>
    <cellStyle name="差_县市旗测算-新科目（20080626）_不含人员经费系数_财力性转移支付2010年预算参考数" xfId="376"/>
    <cellStyle name="常规 5 2 4" xfId="377"/>
    <cellStyle name="好_人员工资和公用经费3_财力性转移支付2010年预算参考数_03_2010年各地区一般预算平衡表" xfId="378"/>
    <cellStyle name="差_0502通海县" xfId="379"/>
    <cellStyle name="差_2011年1－4月新体制收入（浦东）" xfId="380"/>
    <cellStyle name="差_2014年度支出预算调整处室汇总表_2018年编审情况附表·0497175341662" xfId="381"/>
    <cellStyle name="好_文体广播事业(按照总人口测算）—20080416_县市旗测算-新科目（含人口规模效应）_财力性转移支付2010年预算参考数" xfId="382"/>
    <cellStyle name="好_分析缺口率_财力性转移支付2010年预算参考数" xfId="383"/>
    <cellStyle name="常规 2 66" xfId="384"/>
    <cellStyle name="常规 2 71" xfId="385"/>
    <cellStyle name="千位分隔 2 3 3" xfId="386"/>
    <cellStyle name="好_县市旗测算-新科目（20080627）_县市旗测算-新科目（含人口规模效应）_03_2010年各地区一般预算平衡表" xfId="387"/>
    <cellStyle name="差_2013年中央公共预算收支调整表（20140110国库司提供）_2018年编审情况附表·h" xfId="388"/>
    <cellStyle name="好_成本差异系数_03_2010年各地区一般预算平衡表" xfId="389"/>
    <cellStyle name="常规 5 5" xfId="390"/>
    <cellStyle name="差_行政(燃修费)_财力性转移支付2010年预算参考数_03_2010年各地区一般预算平衡表" xfId="391"/>
    <cellStyle name="好_2013调整事项_2018年环保局编审情况附表9.24925115838582(1)" xfId="392"/>
    <cellStyle name="差_2014年度支出预算调整处室汇总表_2018年环保局编审情况附表9.24925115838582(1)" xfId="393"/>
    <cellStyle name="好_Sheet1" xfId="394"/>
    <cellStyle name="Header2" xfId="395"/>
    <cellStyle name="常规 5 24" xfId="396"/>
    <cellStyle name="常规 5 19" xfId="397"/>
    <cellStyle name="差_2014年津贴补贴预算调整表（医药）_2018年环保局编审情况附表9.24925115838582(1)" xfId="398"/>
    <cellStyle name="差_行政(燃修费)_县市旗测算-新科目（含人口规模效应）_财力性转移支付2010年预算参考数" xfId="399"/>
    <cellStyle name="差_卫生(按照总人口测算）—20080416_民生政策最低支出需求_财力性转移支付2010年预算参考数" xfId="400"/>
    <cellStyle name="差_12滨州" xfId="401"/>
    <cellStyle name="差_市辖区测算20080510_民生政策最低支出需求_03_2010年各地区一般预算平衡表" xfId="402"/>
    <cellStyle name="差_2013调整事项_含权责发生制_2018年环保局编审情况附表9.24925115838582(1)" xfId="403"/>
    <cellStyle name="差_缺口县区测算(按核定人数)_财力性转移支付2010年预算参考数" xfId="404"/>
    <cellStyle name="好_河南 缺口县区测算(地方填报)" xfId="405"/>
    <cellStyle name="差_2014-2015年一般公共和政府性基金收支平衡表1" xfId="406"/>
    <cellStyle name="差_2014调整事项_2018年编审情况附表·0497175341662" xfId="407"/>
    <cellStyle name="差_2014调整事项_含权责发生制" xfId="408"/>
    <cellStyle name="差_2014调整事项_含权责发生制_2018年环保局编审情况附表9.24925115838582(1)" xfId="409"/>
    <cellStyle name="好_2013年红本_含权责发生制_2018年编审情况附表·h" xfId="410"/>
    <cellStyle name="好_2006年水利统计指标统计表_03_2010年各地区一般预算平衡表" xfId="411"/>
    <cellStyle name="差_2018年编审情况附表·城建处（1）92717235350" xfId="412"/>
    <cellStyle name="差_卫生(按照总人口测算）—20080416_不含人员经费系数" xfId="413"/>
    <cellStyle name="差_其他部门(按照总人口测算）—20080416_县市旗测算-新科目（含人口规模效应）_财力性转移支付2010年预算参考数" xfId="414"/>
    <cellStyle name="好_按税种统计收入(201112-关账后)_to财政" xfId="415"/>
    <cellStyle name="差_2013-2015年收支平衡表-20141008" xfId="416"/>
    <cellStyle name="常规 73" xfId="417"/>
    <cellStyle name="常规 68" xfId="418"/>
    <cellStyle name="差_2013年红本" xfId="419"/>
    <cellStyle name="常规 3 14" xfId="420"/>
    <cellStyle name="常规 4 9" xfId="421"/>
    <cellStyle name="常规 104" xfId="422"/>
    <cellStyle name="Accent5 - 20%" xfId="423"/>
    <cellStyle name="差_2008年支出调整" xfId="424"/>
    <cellStyle name="差_30云南" xfId="425"/>
    <cellStyle name="差_分析缺口率_03_2010年各地区一般预算平衡表" xfId="426"/>
    <cellStyle name="差_民生政策最低支出需求_财力性转移支付2010年预算参考数" xfId="427"/>
    <cellStyle name="常规 10 3_2019年浦东新区政府投资项目调整计划建议表（7.11开会使用）(1)" xfId="428"/>
    <cellStyle name="好_成本差异系数（含人口规模）_03_2010年各地区一般预算平衡表" xfId="429"/>
    <cellStyle name="_表一" xfId="430"/>
    <cellStyle name="差_2014年度支出预算调整处室汇总表_2018年环保局编审情况附表(环保局1)" xfId="431"/>
    <cellStyle name="差_2013-2014年收支平衡表-含基金-20150102" xfId="432"/>
    <cellStyle name="_平衡稿附表（预算部分）" xfId="433"/>
    <cellStyle name="好_市辖区测算20080510_民生政策最低支出需求" xfId="434"/>
    <cellStyle name="差_市辖区测算-新科目（20080626）_民生政策最低支出需求_03_2010年各地区一般预算平衡表" xfId="435"/>
    <cellStyle name="常规 129" xfId="436"/>
    <cellStyle name="常规 134" xfId="437"/>
    <cellStyle name="差_县市旗测算-新科目（20080627）_县市旗测算-新科目（含人口规模效应）_财力性转移支付2010年预算参考数" xfId="438"/>
    <cellStyle name="常规 98" xfId="439"/>
    <cellStyle name="差_含权责发生制" xfId="440"/>
    <cellStyle name="差_人员工资和公用经费3_财力性转移支付2010年预算参考数_03_2010年各地区一般预算平衡表" xfId="441"/>
    <cellStyle name="好_22湖南_03_2010年各地区一般预算平衡表" xfId="442"/>
    <cellStyle name="差_2014调整事项" xfId="443"/>
    <cellStyle name="差_重大支出测算" xfId="444"/>
    <cellStyle name="差_县市旗测算-新科目（20080626）_县市旗测算-新科目（含人口规模效应）" xfId="445"/>
    <cellStyle name="差_河南 缺口县区测算(地方填报)_财力性转移支付2010年预算参考数_03_2010年各地区一般预算平衡表" xfId="446"/>
    <cellStyle name="千位分隔 3 5" xfId="447"/>
    <cellStyle name="差_2013年红本_含权责发生制_2018年编审情况附表·h" xfId="448"/>
    <cellStyle name="好_市辖区测算20080510_不含人员经费系数_财力性转移支付2010年预算参考数" xfId="449"/>
    <cellStyle name="差_2006年22湖南_03_2010年各地区一般预算平衡表" xfId="450"/>
    <cellStyle name="好_危改资金测算" xfId="451"/>
    <cellStyle name="差_2006年28四川_财力性转移支付2010年预算参考数_03_2010年各地区一般预算平衡表" xfId="452"/>
    <cellStyle name="_2012年市与区县财力清算0207" xfId="453"/>
    <cellStyle name="差_2013调整事项_2018年编审情况附表·建交委" xfId="454"/>
    <cellStyle name="差_12滨州_03_2010年各地区一般预算平衡表" xfId="455"/>
    <cellStyle name="差_530629_2006年县级财政报表附表" xfId="456"/>
    <cellStyle name="好_2014调整事项_含权责发生制_2018年编审情况附表·建交委" xfId="457"/>
    <cellStyle name="好_云南 缺口县区测算(地方填报)" xfId="458"/>
    <cellStyle name="差_NSZ141225" xfId="459"/>
    <cellStyle name="差_NSZ141230" xfId="460"/>
    <cellStyle name="差_28四川_03_2010年各地区一般预算平衡表" xfId="461"/>
    <cellStyle name="差_28四川_财力性转移支付2010年预算参考数" xfId="462"/>
    <cellStyle name="差_市辖区测算20080510_县市旗测算-新科目（含人口规模效应）_财力性转移支付2010年预算参考数" xfId="463"/>
    <cellStyle name="常规 2 55" xfId="464"/>
    <cellStyle name="常规 2 60" xfId="465"/>
    <cellStyle name="常规 2 100" xfId="466"/>
    <cellStyle name="差_县市旗测算20080508_不含人员经费系数" xfId="467"/>
    <cellStyle name="差_30云南_1_03_2010年各地区一般预算平衡表" xfId="468"/>
    <cellStyle name="Accent5 - 60%" xfId="469"/>
    <cellStyle name="差_2014调整事项_含权责发生制_2018年编审情况附表·建交委" xfId="470"/>
    <cellStyle name="Percent [2]" xfId="471"/>
    <cellStyle name="差_Book1_03_2010年各地区一般预算平衡表" xfId="472"/>
    <cellStyle name="好_云南 缺口县区测算(地方填报)_财力性转移支付2010年预算参考数_03_2010年各地区一般预算平衡表" xfId="473"/>
    <cellStyle name="差_Sheet1" xfId="474"/>
    <cellStyle name="差_03昭通" xfId="475"/>
    <cellStyle name="常规 6 5" xfId="476"/>
    <cellStyle name="差_09黑龙江" xfId="477"/>
    <cellStyle name="差_07临沂" xfId="478"/>
    <cellStyle name="好_30云南_1_财力性转移支付2010年预算参考数" xfId="479"/>
    <cellStyle name="差_河南 缺口县区测算(地方填报白)" xfId="480"/>
    <cellStyle name="常规 9_2016年三公会议费审核表" xfId="481"/>
    <cellStyle name="差_安徽 缺口县区测算(地方填报)1_财力性转移支付2010年预算参考数" xfId="482"/>
    <cellStyle name="差_2014调整事项_2018年环保局编审情况附表9.24925115838582(1)" xfId="483"/>
    <cellStyle name="差_汇总表" xfId="484"/>
    <cellStyle name="差_测算结果汇总" xfId="485"/>
    <cellStyle name="常规 5_2013年红本" xfId="486"/>
    <cellStyle name="千位分隔 2 2 2" xfId="487"/>
    <cellStyle name="콤마 [0]_BOILER-CO1" xfId="488"/>
    <cellStyle name="差_测算结果汇总_财力性转移支付2010年预算参考数" xfId="489"/>
    <cellStyle name="差_自行调整差异系数顺序_财力性转移支付2010年预算参考数" xfId="490"/>
    <cellStyle name="好_2014调整事项_2018年环保局编审情况附表(环保局1)" xfId="491"/>
    <cellStyle name="差_测算结果汇总_财力性转移支付2010年预算参考数_03_2010年各地区一般预算平衡表" xfId="492"/>
    <cellStyle name="差_分科目情况_2018年环保局编审情况附表(环保局1)" xfId="493"/>
    <cellStyle name="差_成本差异系数（含人口规模）_03_2010年各地区一般预算平衡表" xfId="494"/>
    <cellStyle name="差_成本差异系数（含人口规模）_财力性转移支付2010年预算参考数_03_2010年各地区一般预算平衡表" xfId="495"/>
    <cellStyle name="差_14安徽" xfId="496"/>
    <cellStyle name="40% - 强调文字颜色 5" xfId="497" builtinId="47"/>
    <cellStyle name="好_0502通海县" xfId="498"/>
    <cellStyle name="常规 24" xfId="499"/>
    <cellStyle name="常规 19" xfId="500"/>
    <cellStyle name="Normal_#10-Headcount" xfId="501"/>
    <cellStyle name="差_1" xfId="502"/>
    <cellStyle name="强调文字颜色 6" xfId="503" builtinId="49"/>
    <cellStyle name="差_其他部门(按照总人口测算）—20080416_不含人员经费系数_财力性转移支付2010年预算参考数" xfId="504"/>
    <cellStyle name="差_成本差异系数_财力性转移支付2010年预算参考数_03_2010年各地区一般预算平衡表" xfId="505"/>
    <cellStyle name="常规 16 2 2 2" xfId="506"/>
    <cellStyle name="好_汇总表4_财力性转移支付2010年预算参考数" xfId="507"/>
    <cellStyle name="差_打印2012年开发区镇税收情况-调整后0116" xfId="508"/>
    <cellStyle name="差_22湖南_03_2010年各地区一般预算平衡表" xfId="509"/>
    <cellStyle name="差_人员工资和公用经费2_财力性转移支付2010年预算参考数" xfId="510"/>
    <cellStyle name="差_县市旗测算-新科目（20080626）" xfId="511"/>
    <cellStyle name="好_安徽 缺口县区测算(地方填报)1" xfId="512"/>
    <cellStyle name="常规 2 52" xfId="513"/>
    <cellStyle name="常规 2 47" xfId="514"/>
    <cellStyle name="差_县市旗测算20080508_县市旗测算-新科目（含人口规模效应）_财力性转移支付2010年预算参考数_03_2010年各地区一般预算平衡表" xfId="515"/>
    <cellStyle name="常规 111" xfId="516"/>
    <cellStyle name="常规 106" xfId="517"/>
    <cellStyle name="差_卫生(按照总人口测算）—20080416_03_2010年各地区一般预算平衡表" xfId="518"/>
    <cellStyle name="常规 3 16" xfId="519"/>
    <cellStyle name="差_09黑龙江_财力性转移支付2010年预算参考数_03_2010年各地区一般预算平衡表" xfId="520"/>
    <cellStyle name="常规 53" xfId="521"/>
    <cellStyle name="常规 48" xfId="522"/>
    <cellStyle name="差_总人口" xfId="523"/>
    <cellStyle name="好_人员工资和公用经费_财力性转移支付2010年预算参考数" xfId="524"/>
    <cellStyle name="强调文字颜色 6 3 7" xfId="525"/>
    <cellStyle name="差_行政(燃修费)" xfId="526"/>
    <cellStyle name="好_文体广播事业(按照总人口测算）—20080416_民生政策最低支出需求_财力性转移支付2010年预算参考数_03_2010年各地区一般预算平衡表" xfId="527"/>
    <cellStyle name="差_2013年收入预计表1225-关门后" xfId="528"/>
    <cellStyle name="差_分科目情况_2018年环保局编审情况附表9.24925115838582(1)" xfId="529"/>
    <cellStyle name="差_教育(按照总人口测算）—20080416_财力性转移支付2010年预算参考数" xfId="530"/>
    <cellStyle name="?鹎%U龡&amp;H齲_x0001_C铣_x0014__x0007__x0001__x0001_ 2 2 2" xfId="531"/>
    <cellStyle name="常规 8 6" xfId="532"/>
    <cellStyle name="常规 5 4_2018年编审情况附表·0497175341662" xfId="533"/>
    <cellStyle name="差_12滨州_财力性转移支付2010年预算参考数_03_2010年各地区一般预算平衡表" xfId="534"/>
    <cellStyle name="Accent4 - 60%" xfId="535"/>
    <cellStyle name="差_县市旗测算20080508_03_2010年各地区一般预算平衡表" xfId="536"/>
    <cellStyle name="差_2014年津贴补贴预算调整表（医药）" xfId="537"/>
    <cellStyle name="_2010年市与区县财力清算对帐明细（浦东）-最新617101931" xfId="538"/>
    <cellStyle name="好_县区合并测算20080421_县市旗测算-新科目（含人口规模效应）" xfId="539"/>
    <cellStyle name="差_分县成本差异系数_不含人员经费系数_财力性转移支付2010年预算参考数" xfId="540"/>
    <cellStyle name="差_教育(按照总人口测算）—20080416_不含人员经费系数" xfId="541"/>
    <cellStyle name="好_2006年34青海" xfId="542"/>
    <cellStyle name="差_分县成本差异系数_03_2010年各地区一般预算平衡表" xfId="543"/>
    <cellStyle name="差_县市旗测算20080508_民生政策最低支出需求_财力性转移支付2010年预算参考数" xfId="544"/>
    <cellStyle name="差_附表_财力性转移支付2010年预算参考数" xfId="545"/>
    <cellStyle name="差_附件2：部门规划表_2018年编审情况附表·0497175341662" xfId="546"/>
    <cellStyle name="好_5334_2006年迪庆县级财政报表附表" xfId="547"/>
    <cellStyle name="差_附件2：部门规划表_2018年编审情况附表·h" xfId="548"/>
    <cellStyle name="好_市辖区测算20080510_县市旗测算-新科目（含人口规模效应）_财力性转移支付2010年预算参考数_03_2010年各地区一般预算平衡表" xfId="549"/>
    <cellStyle name="好_卫生(按照总人口测算）—20080416_县市旗测算-新科目（含人口规模效应）_财力性转移支付2010年预算参考数" xfId="550"/>
    <cellStyle name="常规 122" xfId="551"/>
    <cellStyle name="常规 117" xfId="552"/>
    <cellStyle name="差_附表_财力性转移支付2010年预算参考数_03_2010年各地区一般预算平衡表" xfId="553"/>
    <cellStyle name="差_测算结果汇总_03_2010年各地区一般预算平衡表" xfId="554"/>
    <cellStyle name="常规 10_2016年三公会议费审核表" xfId="555"/>
    <cellStyle name="常规 2 102" xfId="556"/>
    <cellStyle name="差_县市旗测算-新科目（20080626）_民生政策最低支出需求_03_2010年各地区一般预算平衡表" xfId="557"/>
    <cellStyle name="差_县市旗测算20080508_县市旗测算-新科目（含人口规模效应）_财力性转移支付2010年预算参考数" xfId="558"/>
    <cellStyle name="常规 6 6" xfId="559"/>
    <cellStyle name="好_县市旗测算-新科目（20080627）_不含人员经费系数_03_2010年各地区一般预算平衡表" xfId="560"/>
    <cellStyle name="差_2013年红本_含权责发生制_2018年环保局编审情况附表9.24925115838582(1)" xfId="561"/>
    <cellStyle name="差_公共财政一般性转移支付测算表0918" xfId="562"/>
    <cellStyle name="差_1110洱源县" xfId="563"/>
    <cellStyle name="差_2014调整事项_2018年编审情况附表·建交委" xfId="564"/>
    <cellStyle name="差_公共财政专项转移支付测算表0918" xfId="565"/>
    <cellStyle name="Header1" xfId="566"/>
    <cellStyle name="差_34青海_1_财力性转移支付2010年预算参考数_03_2010年各地区一般预算平衡表" xfId="567"/>
    <cellStyle name="_委托征管2011年分月" xfId="568"/>
    <cellStyle name="好_分科目情况_2018年环保局编审情况附表9.24925115838582(1)" xfId="569"/>
    <cellStyle name="常规 119" xfId="570"/>
    <cellStyle name="常规 124" xfId="571"/>
    <cellStyle name="差_行政(燃修费)_不含人员经费系数_03_2010年各地区一般预算平衡表" xfId="572"/>
    <cellStyle name="好_2014年津贴补贴预算调整表（医药）_2018年编审情况附表·h" xfId="573"/>
    <cellStyle name="好_行政公检法测算_不含人员经费系数" xfId="574"/>
    <cellStyle name="常规 5 18" xfId="575"/>
    <cellStyle name="常规 5 23" xfId="576"/>
    <cellStyle name="差_行政(燃修费)_财力性转移支付2010年预算参考数" xfId="577"/>
    <cellStyle name="差_2007年收支情况及2008年收支预计表(汇总表)" xfId="578"/>
    <cellStyle name="好_行政(燃修费)_县市旗测算-新科目（含人口规模效应）_财力性转移支付2010年预算参考数_03_2010年各地区一般预算平衡表" xfId="579"/>
    <cellStyle name="差_2014调整事项_含权责发生制_2018年编审情况附表092692710024664(1)" xfId="580"/>
    <cellStyle name="常规 7" xfId="581"/>
    <cellStyle name="差_其他部门(按照总人口测算）—20080416_不含人员经费系数_财力性转移支付2010年预算参考数_03_2010年各地区一般预算平衡表" xfId="582"/>
    <cellStyle name="差_行政(燃修费)_县市旗测算-新科目（含人口规模效应）" xfId="583"/>
    <cellStyle name="差_开发区增量分成测算表——02——2012" xfId="584"/>
    <cellStyle name="差_28四川_财力性转移支付2010年预算参考数_03_2010年各地区一般预算平衡表" xfId="585"/>
    <cellStyle name="差_分科目情况_含权责发生制_2018年编审情况附表·h" xfId="586"/>
    <cellStyle name="差_34青海_1_财力性转移支付2010年预算参考数" xfId="587"/>
    <cellStyle name="差_县市旗测算-新科目（20080627）_县市旗测算-新科目（含人口规模效应）_03_2010年各地区一般预算平衡表" xfId="588"/>
    <cellStyle name="差_县市旗测算-新科目（20080626）_财力性转移支付2010年预算参考数" xfId="589"/>
    <cellStyle name="千位分隔 2 8" xfId="590"/>
    <cellStyle name="_财政户管及税收情况-提供地区处0116" xfId="591"/>
    <cellStyle name="常规 2 2 11" xfId="592"/>
    <cellStyle name="差_分科目情况_2018年编审情况附表·0497175341662" xfId="593"/>
    <cellStyle name="差_行政（人员）_民生政策最低支出需求_财力性转移支付2010年预算参考数" xfId="594"/>
    <cellStyle name="差_2006年28四川_03_2010年各地区一般预算平衡表" xfId="595"/>
    <cellStyle name="差_2013年中央公共预算收支调整表（20140110国库司提供）_2018年编审情况附表·0497175341662" xfId="596"/>
    <cellStyle name="_2011年新区地方财政收入预算新老体制口径对照表" xfId="597"/>
    <cellStyle name="差_县区合并测算20080423(按照各省比重）_03_2010年各地区一般预算平衡表" xfId="598"/>
    <cellStyle name="差_行政（人员）_民生政策最低支出需求_财力性转移支付2010年预算参考数_03_2010年各地区一般预算平衡表" xfId="599"/>
    <cellStyle name="差_行政公检法测算_03_2010年各地区一般预算平衡表" xfId="600"/>
    <cellStyle name="差_汇总表4_财力性转移支付2010年预算参考数" xfId="601"/>
    <cellStyle name="好_县区合并测算20080421_县市旗测算-新科目（含人口规模效应）_财力性转移支付2010年预算参考数" xfId="602"/>
    <cellStyle name="差_行政(燃修费)_不含人员经费系数_财力性转移支付2010年预算参考数_03_2010年各地区一般预算平衡表" xfId="603"/>
    <cellStyle name="差_教育(按照总人口测算）—20080416_不含人员经费系数_03_2010年各地区一般预算平衡表" xfId="604"/>
    <cellStyle name="常规 6_2013年红本" xfId="605"/>
    <cellStyle name="好_2014年度支出预算调整处室汇总表_2018年编审情况附表·建交委" xfId="606"/>
    <cellStyle name="差_汇总_2018年环保局编审情况附表9.24925115838582(1)" xfId="607"/>
    <cellStyle name="差_0605石屏县_财力性转移支付2010年预算参考数" xfId="608"/>
    <cellStyle name="差_山东省民生支出标准" xfId="609"/>
    <cellStyle name="常规 16_2018年编审情况附表·城建处（1）92717235350" xfId="610"/>
    <cellStyle name="差_文体广播事业(按照总人口测算）—20080416_不含人员经费系数_财力性转移支付2010年预算参考数" xfId="611"/>
    <cellStyle name="差_农林水和城市维护标准支出20080505－县区合计_民生政策最低支出需求_财力性转移支付2010年预算参考数_03_2010年各地区一般预算平衡表" xfId="612"/>
    <cellStyle name="好_2014调整事项_含权责发生制_2018年编审情况附表·h" xfId="613"/>
    <cellStyle name="好_县区合并测算20080423(按照各省比重）_县市旗测算-新科目（含人口规模效应）_财力性转移支付2010年预算参考数" xfId="614"/>
    <cellStyle name="好_赤字12500(不超收)" xfId="615"/>
    <cellStyle name="差_行政公检法测算_不含人员经费系数" xfId="616"/>
    <cellStyle name="差_财政供养人员_财力性转移支付2010年预算参考数" xfId="617"/>
    <cellStyle name="好_云南省2008年转移支付测算——州市本级考核部分及政策性测算_财力性转移支付2010年预算参考数_03_2010年各地区一般预算平衡表" xfId="618"/>
    <cellStyle name="好_1110洱源县" xfId="619"/>
    <cellStyle name="差_行政公检法测算_不含人员经费系数_财力性转移支付2010年预算参考数" xfId="620"/>
    <cellStyle name="差_行政公检法测算_财力性转移支付2010年预算参考数" xfId="621"/>
    <cellStyle name="常规 2 38" xfId="622"/>
    <cellStyle name="常规 2 43" xfId="623"/>
    <cellStyle name="差_行政公检法测算_民生政策最低支出需求_财力性转移支付2010年预算参考数_03_2010年各地区一般预算平衡表" xfId="624"/>
    <cellStyle name="差_行政(燃修费)_民生政策最低支出需求_财力性转移支付2010年预算参考数" xfId="625"/>
    <cellStyle name="差_县区合并测算20080421_财力性转移支付2010年预算参考数_03_2010年各地区一般预算平衡表" xfId="626"/>
    <cellStyle name="好_市辖区测算-新科目（20080626）_不含人员经费系数" xfId="627"/>
    <cellStyle name="差_市辖区测算20080510" xfId="628"/>
    <cellStyle name="差_行政公检法测算_县市旗测算-新科目（含人口规模效应）_03_2010年各地区一般预算平衡表" xfId="629"/>
    <cellStyle name="差_2008年一般预算支出预计" xfId="630"/>
    <cellStyle name="常规 2 57" xfId="631"/>
    <cellStyle name="常规 2 62" xfId="632"/>
    <cellStyle name="差_行政公检法测算_县市旗测算-新科目（含人口规模效应）_财力性转移支付2010年预算参考数" xfId="633"/>
    <cellStyle name="差_行政(燃修费)_民生政策最低支出需求" xfId="634"/>
    <cellStyle name="差_河南 缺口县区测算(地方填报)_财力性转移支付2010年预算参考数" xfId="635"/>
    <cellStyle name="差_河南 缺口县区测算(地方填报)_03_2010年各地区一般预算平衡表" xfId="636"/>
    <cellStyle name="_NSZ141129" xfId="637"/>
    <cellStyle name="差_汇总_项目库修改·城建处109162320223" xfId="638"/>
    <cellStyle name="常规 6 8" xfId="639"/>
    <cellStyle name="差_核定人数对比_03_2010年各地区一般预算平衡表" xfId="640"/>
    <cellStyle name="差_分县成本差异系数" xfId="641"/>
    <cellStyle name="差_行政公检法测算_不含人员经费系数_财力性转移支付2010年预算参考数_03_2010年各地区一般预算平衡表" xfId="642"/>
    <cellStyle name="Accent1_2006年33甘肃" xfId="643"/>
    <cellStyle name="好_农林水和城市维护标准支出20080505－县区合计_不含人员经费系数" xfId="644"/>
    <cellStyle name="差_7项转列的政府性基金2014-2015年收支匡算表-20150102" xfId="645"/>
    <cellStyle name="差_核定人数对比_财力性转移支付2010年预算参考数" xfId="646"/>
    <cellStyle name="差_34青海_1_03_2010年各地区一般预算平衡表" xfId="647"/>
    <cellStyle name="_2012年部门重点项目情况表（2012-02-08）" xfId="648"/>
    <cellStyle name="差_汇总_03_2010年各地区一般预算平衡表" xfId="649"/>
    <cellStyle name="好_2006年28四川_财力性转移支付2010年预算参考数_03_2010年各地区一般预算平衡表" xfId="650"/>
    <cellStyle name="好_人员工资和公用经费_03_2010年各地区一般预算平衡表" xfId="651"/>
    <cellStyle name="好_22湖南" xfId="652"/>
    <cellStyle name="差_汇总_2018年编审情况附表·建交委" xfId="653"/>
    <cellStyle name="常规 2 128" xfId="654"/>
    <cellStyle name="常规 2 133" xfId="655"/>
    <cellStyle name="差_城管局编审情况附表（终稿）" xfId="656"/>
    <cellStyle name="好_自行调整差异系数顺序_财力性转移支付2010年预算参考数" xfId="657"/>
    <cellStyle name="差_Book2_财力性转移支付2010年预算参考数_03_2010年各地区一般预算平衡表" xfId="658"/>
    <cellStyle name="差_分科目情况_2018年编审情况附表·建交委" xfId="659"/>
    <cellStyle name="差_2007一般预算支出口径剔除表_03_2010年各地区一般预算平衡表" xfId="660"/>
    <cellStyle name="差_汇总表_03_2010年各地区一般预算平衡表" xfId="661"/>
    <cellStyle name="差_农林水和城市维护标准支出20080505－县区合计_不含人员经费系数" xfId="662"/>
    <cellStyle name="差_2007一般预算支出口径剔除表_财力性转移支付2010年预算参考数" xfId="663"/>
    <cellStyle name="差_2013年红本_含权责发生制" xfId="664"/>
    <cellStyle name="差_农林水和城市维护标准支出20080505－县区合计_县市旗测算-新科目（含人口规模效应）" xfId="665"/>
    <cellStyle name="差_汇总表4_03_2010年各地区一般预算平衡表" xfId="666"/>
    <cellStyle name="_三分局征管的银行、保险、交易所全部企业（正常状态）" xfId="667"/>
    <cellStyle name="差_县市旗测算-新科目（20080627）_民生政策最低支出需求_财力性转移支付2010年预算参考数" xfId="668"/>
    <cellStyle name="差_检验表（调整后）" xfId="669"/>
    <cellStyle name="差_教育(按照总人口测算）—20080416_财力性转移支付2010年预算参考数_03_2010年各地区一般预算平衡表" xfId="670"/>
    <cellStyle name="差_第五部分(才淼、饶永宏）" xfId="671"/>
    <cellStyle name="差_2013年中央公共预算收支调整表（20140110国库司提供）_含权责发生制_2018年编审情况附表092692710024664(1)" xfId="672"/>
    <cellStyle name="常规 2 132" xfId="673"/>
    <cellStyle name="常规 2 127" xfId="674"/>
    <cellStyle name="好_成本差异系数（含人口规模）_财力性转移支付2010年预算参考数_03_2010年各地区一般预算平衡表" xfId="675"/>
    <cellStyle name="差_2012年村镇银行税收收入(上报)" xfId="676"/>
    <cellStyle name="好_县市旗测算20080508_县市旗测算-新科目（含人口规模效应）_财力性转移支付2010年预算参考数" xfId="677"/>
    <cellStyle name="好_行政公检法测算" xfId="678"/>
    <cellStyle name="差_教育(按照总人口测算）—20080416_民生政策最低支出需求" xfId="679"/>
    <cellStyle name="差_2014年度支出预算调整处室汇总表_2018年编审情况附表092692710024664(1)" xfId="680"/>
    <cellStyle name="好_卫生(按照总人口测算）—20080416_民生政策最低支出需求" xfId="681"/>
    <cellStyle name="好_缺口县区测算_财力性转移支付2010年预算参考数_03_2010年各地区一般预算平衡表" xfId="682"/>
    <cellStyle name="差_县市旗测算-新科目（20080626）_不含人员经费系数_03_2010年各地区一般预算平衡表" xfId="683"/>
    <cellStyle name="差_教育(按照总人口测算）—20080416_民生政策最低支出需求_03_2010年各地区一般预算平衡表" xfId="684"/>
    <cellStyle name="好_2013年红本" xfId="685"/>
    <cellStyle name="差_教育(按照总人口测算）—20080416_县市旗测算-新科目（含人口规模效应）" xfId="686"/>
    <cellStyle name="差_20河南" xfId="687"/>
    <cellStyle name="Fixed" xfId="688"/>
    <cellStyle name="好_县市旗测算20080508_不含人员经费系数" xfId="689"/>
    <cellStyle name="差_其他部门(按照总人口测算）—20080416" xfId="690"/>
    <cellStyle name="差_农林水和城市维护标准支出20080505－县区合计_不含人员经费系数_财力性转移支付2010年预算参考数" xfId="691"/>
    <cellStyle name="差_农林水和城市维护标准支出20080505－县区合计_民生政策最低支出需求" xfId="692"/>
    <cellStyle name="差_按税种统计收入(201210)_to财政" xfId="693"/>
    <cellStyle name="差_2013调整事项_含权责发生制_2018年编审情况附表·0497175341662" xfId="694"/>
    <cellStyle name="好_测算结果_财力性转移支付2010年预算参考数" xfId="695"/>
    <cellStyle name="常规 2 31" xfId="696"/>
    <cellStyle name="常规 2 26" xfId="697"/>
    <cellStyle name="差_行政公检法测算_财力性转移支付2010年预算参考数_03_2010年各地区一般预算平衡表" xfId="698"/>
    <cellStyle name="差_农林水和城市维护标准支出20080505－县区合计_民生政策最低支出需求_财力性转移支付2010年预算参考数" xfId="699"/>
    <cellStyle name="好_市辖区测算20080510_县市旗测算-新科目（含人口规模效应）_财力性转移支付2010年预算参考数" xfId="700"/>
    <cellStyle name="差_分县成本差异系数_财力性转移支付2010年预算参考数_03_2010年各地区一般预算平衡表" xfId="701"/>
    <cellStyle name="差_2006年28四川" xfId="702"/>
    <cellStyle name="差_农林水和城市维护标准支出20080505－县区合计_县市旗测算-新科目（含人口规模效应）_03_2010年各地区一般预算平衡表" xfId="703"/>
    <cellStyle name="常规 2 77" xfId="704"/>
    <cellStyle name="常规 2 82" xfId="705"/>
    <cellStyle name="差_卫生(按照总人口测算）—20080416_县市旗测算-新科目（含人口规模效应）_财力性转移支付2010年预算参考数_03_2010年各地区一般预算平衡表" xfId="706"/>
    <cellStyle name="好_县市旗测算-新科目（20080627）_财力性转移支付2010年预算参考数_03_2010年各地区一般预算平衡表" xfId="707"/>
    <cellStyle name="差_分县成本差异系数_民生政策最低支出需求_财力性转移支付2010年预算参考数" xfId="708"/>
    <cellStyle name="差_农林水和城市维护标准支出20080505－县区合计_县市旗测算-新科目（含人口规模效应）_财力性转移支付2010年预算参考数" xfId="709"/>
    <cellStyle name="常规 2 2 2" xfId="710"/>
    <cellStyle name="好_核定人数下发表_03_2010年各地区一般预算平衡表" xfId="711"/>
    <cellStyle name="_附件4：2015年转列一般预算报表汇总-20141222" xfId="712"/>
    <cellStyle name="差_县区合并测算20080421_03_2010年各地区一般预算平衡表" xfId="713"/>
    <cellStyle name="好_分科目情况_含权责发生制_2018年编审情况附表092692710024664(1)" xfId="714"/>
    <cellStyle name="差_不含人员经费系数_03_2010年各地区一般预算平衡表" xfId="715"/>
    <cellStyle name="差_其他部门(按照总人口测算）—20080416_民生政策最低支出需求_财力性转移支付2010年预算参考数" xfId="716"/>
    <cellStyle name="差_文体广播事业(按照总人口测算）—20080416_县市旗测算-新科目（含人口规模效应）_财力性转移支付2010年预算参考数" xfId="717"/>
    <cellStyle name="好_教育(按照总人口测算）—20080416_县市旗测算-新科目（含人口规模效应）_财力性转移支付2010年预算参考数_03_2010年各地区一般预算平衡表" xfId="718"/>
    <cellStyle name="差_分县成本差异系数_不含人员经费系数_财力性转移支付2010年预算参考数_03_2010年各地区一般预算平衡表" xfId="719"/>
    <cellStyle name="好_行政(燃修费)_民生政策最低支出需求_财力性转移支付2010年预算参考数_03_2010年各地区一般预算平衡表" xfId="720"/>
    <cellStyle name="好_总人口_财力性转移支付2010年预算参考数" xfId="721"/>
    <cellStyle name="差_YB0520崇明" xfId="722"/>
    <cellStyle name="差_行政（人员）_不含人员经费系数_03_2010年各地区一般预算平衡表" xfId="723"/>
    <cellStyle name="差_平邑_财力性转移支付2010年预算参考数" xfId="724"/>
    <cellStyle name="差_其他部门(按照总人口测算）—20080416_不含人员经费系数" xfId="725"/>
    <cellStyle name="差_其他部门(按照总人口测算）—20080416_不含人员经费系数_03_2010年各地区一般预算平衡表" xfId="726"/>
    <cellStyle name="货币 2 2" xfId="727"/>
    <cellStyle name="差_其他部门(按照总人口测算）—20080416_财力性转移支付2010年预算参考数_03_2010年各地区一般预算平衡表" xfId="728"/>
    <cellStyle name="常规 2 88" xfId="729"/>
    <cellStyle name="常规 2 93" xfId="730"/>
    <cellStyle name="差_34青海_财力性转移支付2010年预算参考数" xfId="731"/>
    <cellStyle name="差_其他部门(按照总人口测算）—20080416_民生政策最低支出需求_03_2010年各地区一般预算平衡表" xfId="732"/>
    <cellStyle name="差_自行调整差异系数顺序_财力性转移支付2010年预算参考数_03_2010年各地区一般预算平衡表" xfId="733"/>
    <cellStyle name="差_安徽 缺口县区测算(地方填报)1_03_2010年各地区一般预算平衡表" xfId="734"/>
    <cellStyle name="好_县市旗测算-新科目（20080627）_03_2010年各地区一般预算平衡表" xfId="735"/>
    <cellStyle name="好_34青海_财力性转移支付2010年预算参考数_03_2010年各地区一般预算平衡表" xfId="736"/>
    <cellStyle name="差_其他部门(按照总人口测算）—20080416_民生政策最低支出需求_财力性转移支付2010年预算参考数_03_2010年各地区一般预算平衡表" xfId="737"/>
    <cellStyle name="常规 2 99" xfId="738"/>
    <cellStyle name="差_分县成本差异系数_不含人员经费系数_03_2010年各地区一般预算平衡表" xfId="739"/>
    <cellStyle name="Currency_1995" xfId="740"/>
    <cellStyle name="差_2013年中央公共预算收支调整表（20140110国库司提供）_含权责发生制_2018年环保局编审情况附表(环保局1)" xfId="741"/>
    <cellStyle name="差_缺口县区测算(按2007支出增长25%测算)_03_2010年各地区一般预算平衡表" xfId="742"/>
    <cellStyle name="好_教育(按照总人口测算）—20080416_民生政策最低支出需求_财力性转移支付2010年预算参考数" xfId="743"/>
    <cellStyle name="常规 116" xfId="744"/>
    <cellStyle name="常规 121" xfId="745"/>
    <cellStyle name="Date" xfId="746"/>
    <cellStyle name="差_缺口县区测算（11.13）" xfId="747"/>
    <cellStyle name="差_其他部门(按照总人口测算）—20080416_县市旗测算-新科目（含人口规模效应）" xfId="748"/>
    <cellStyle name="差_县区合并测算20080423(按照各省比重）_县市旗测算-新科目（含人口规模效应）_03_2010年各地区一般预算平衡表" xfId="749"/>
    <cellStyle name="差_项目库修改·城建处109162320223" xfId="750"/>
    <cellStyle name="差_市辖区测算-新科目（20080626）_民生政策最低支出需求" xfId="751"/>
    <cellStyle name="差_成本差异系数" xfId="752"/>
    <cellStyle name="差_其他部门(按照总人口测算）—20080416_县市旗测算-新科目（含人口规模效应）_03_2010年各地区一般预算平衡表" xfId="753"/>
    <cellStyle name="好_1_03_2010年各地区一般预算平衡表" xfId="754"/>
    <cellStyle name="差_其他部门(按照总人口测算）—20080416_县市旗测算-新科目（含人口规模效应）_财力性转移支付2010年预算参考数_03_2010年各地区一般预算平衡表" xfId="755"/>
    <cellStyle name="好_成本差异系数" xfId="756"/>
    <cellStyle name="差_青海 缺口县区测算(地方填报)" xfId="757"/>
    <cellStyle name="差_县市旗测算-新科目（20080627）_财力性转移支付2010年预算参考数_03_2010年各地区一般预算平衡表" xfId="758"/>
    <cellStyle name="常规 5 34" xfId="759"/>
    <cellStyle name="常规 5 29" xfId="760"/>
    <cellStyle name="差_青海 缺口县区测算(地方填报)_03_2010年各地区一般预算平衡表" xfId="761"/>
    <cellStyle name="差_2006年34青海_财力性转移支付2010年预算参考数_03_2010年各地区一般预算平衡表" xfId="762"/>
    <cellStyle name="差_青海 缺口县区测算(地方填报)_财力性转移支付2010年预算参考数_03_2010年各地区一般预算平衡表" xfId="763"/>
    <cellStyle name="差_缺口县区测算" xfId="764"/>
    <cellStyle name="好_2013年红本_2018年环保局编审情况附表9.24925115838582(1)" xfId="765"/>
    <cellStyle name="好_其他部门(按照总人口测算）—20080416_不含人员经费系数_财力性转移支付2010年预算参考数" xfId="766"/>
    <cellStyle name="差_行政公检法测算_县市旗测算-新科目（含人口规模效应）_财力性转移支付2010年预算参考数_03_2010年各地区一般预算平衡表" xfId="767"/>
    <cellStyle name="差_缺口县区测算(按2007支出增长25%测算)_财力性转移支付2010年预算参考数_03_2010年各地区一般预算平衡表" xfId="768"/>
    <cellStyle name="常规 5 40" xfId="769"/>
    <cellStyle name="常规 5 35" xfId="770"/>
    <cellStyle name="差_Book1_财力性转移支付2010年预算参考数" xfId="771"/>
    <cellStyle name="差_缺口县区测算(按核定人数)_03_2010年各地区一般预算平衡表" xfId="772"/>
    <cellStyle name="差_缺口县区测算_财力性转移支付2010年预算参考数" xfId="773"/>
    <cellStyle name="差_缺口县区测算_财力性转移支付2010年预算参考数_03_2010年各地区一般预算平衡表" xfId="774"/>
    <cellStyle name="差_缺口县区测算(按核定人数)_财力性转移支付2010年预算参考数_03_2010年各地区一般预算平衡表" xfId="775"/>
    <cellStyle name="差_河南 缺口县区测算(地方填报白)_03_2010年各地区一般预算平衡表" xfId="776"/>
    <cellStyle name="好_2010年全年新体制收入0620" xfId="777"/>
    <cellStyle name="千位分隔 2 38" xfId="778"/>
    <cellStyle name="好_34青海_03_2010年各地区一般预算平衡表" xfId="779"/>
    <cellStyle name="常规 2 6_2016年三公会议费审核表" xfId="780"/>
    <cellStyle name="千位分隔 4 4" xfId="781"/>
    <cellStyle name="差_人员工资和公用经费2_财力性转移支付2010年预算参考数_03_2010年各地区一般预算平衡表" xfId="782"/>
    <cellStyle name="常规 2 2" xfId="783"/>
    <cellStyle name="差_市辖区测算20080510_民生政策最低支出需求_财力性转移支付2010年预算参考数_03_2010年各地区一般预算平衡表" xfId="784"/>
    <cellStyle name="差_人员工资和公用经费3_财力性转移支付2010年预算参考数" xfId="785"/>
    <cellStyle name="差_山东省民生支出标准_03_2010年各地区一般预算平衡表" xfId="786"/>
    <cellStyle name="差_民生政策最低支出需求_财力性转移支付2010年预算参考数_03_2010年各地区一般预算平衡表" xfId="787"/>
    <cellStyle name="差_核定人数对比_财力性转移支付2010年预算参考数_03_2010年各地区一般预算平衡表" xfId="788"/>
    <cellStyle name="好_市辖区测算-新科目（20080626）" xfId="789"/>
    <cellStyle name="?鹎%U龡&amp;H齲_x0001_C铣_x0014__x0007__x0001__x0001_ 2 3 2" xfId="790"/>
    <cellStyle name="常规 9 6" xfId="791"/>
    <cellStyle name="差_2007年收支情况及2008年收支预计表(汇总表)_03_2010年各地区一般预算平衡表" xfId="792"/>
    <cellStyle name="差_山东省民生支出标准_财力性转移支付2010年预算参考数" xfId="793"/>
    <cellStyle name="好_青海 缺口县区测算(地方填报)_03_2010年各地区一般预算平衡表" xfId="794"/>
    <cellStyle name="常规 15 2 2" xfId="795"/>
    <cellStyle name="差_山东省民生支出标准_财力性转移支付2010年预算参考数_03_2010年各地区一般预算平衡表" xfId="796"/>
    <cellStyle name="差_市辖区测算20080510_不含人员经费系数_03_2010年各地区一般预算平衡表" xfId="797"/>
    <cellStyle name="差_市辖区测算20080510_不含人员经费系数_财力性转移支付2010年预算参考数" xfId="798"/>
    <cellStyle name="差_34青海_03_2010年各地区一般预算平衡表" xfId="799"/>
    <cellStyle name="差_2006年30云南" xfId="800"/>
    <cellStyle name="差_市辖区测算20080510_不含人员经费系数_财力性转移支付2010年预算参考数_03_2010年各地区一般预算平衡表" xfId="801"/>
    <cellStyle name="差_行政(燃修费)_不含人员经费系数" xfId="802"/>
    <cellStyle name="好_县区合并测算20080421_民生政策最低支出需求_财力性转移支付2010年预算参考数" xfId="803"/>
    <cellStyle name="好_分析缺口率_03_2010年各地区一般预算平衡表" xfId="804"/>
    <cellStyle name="差_市辖区测算20080510_县市旗测算-新科目（含人口规模效应）_03_2010年各地区一般预算平衡表" xfId="805"/>
    <cellStyle name="差_缺口县区测算（11.13）_财力性转移支付2010年预算参考数_03_2010年各地区一般预算平衡表" xfId="806"/>
    <cellStyle name="Accent3 - 60%" xfId="807"/>
    <cellStyle name="好_汇总表4_财力性转移支付2010年预算参考数_03_2010年各地区一般预算平衡表" xfId="808"/>
    <cellStyle name="差_市辖区测算20080510_县市旗测算-新科目（含人口规模效应）_财力性转移支付2010年预算参考数_03_2010年各地区一般预算平衡表" xfId="809"/>
    <cellStyle name="常规 5 4 2" xfId="810"/>
    <cellStyle name="好_分科目情况_2018年编审情况附表092692710024664(1)" xfId="811"/>
    <cellStyle name="差_市辖区测算-新科目（20080626）_不含人员经费系数_03_2010年各地区一般预算平衡表" xfId="812"/>
    <cellStyle name="差_缺口县区测算(财政部标准)_03_2010年各地区一般预算平衡表" xfId="813"/>
    <cellStyle name="_区县分享收入汇总表（发文附件）" xfId="814"/>
    <cellStyle name="差_市辖区测算-新科目（20080626）_不含人员经费系数_财力性转移支付2010年预算参考数_03_2010年各地区一般预算平衡表" xfId="815"/>
    <cellStyle name="好_民生政策最低支出需求_03_2010年各地区一般预算平衡表" xfId="816"/>
    <cellStyle name="差_2011年镇收入完成情况表-1225" xfId="817"/>
    <cellStyle name="差_市辖区测算-新科目（20080626）_财力性转移支付2010年预算参考数_03_2010年各地区一般预算平衡表" xfId="818"/>
    <cellStyle name="Normal - Style1" xfId="819"/>
    <cellStyle name="差_危改资金测算_财力性转移支付2010年预算参考数" xfId="820"/>
    <cellStyle name="差_不含人员经费系数" xfId="821"/>
    <cellStyle name="?鹎%U龡&amp;H齲_x0001_C铣_x0014__x0007__x0001__x0001_ 2" xfId="822"/>
    <cellStyle name="好_gdp" xfId="823"/>
    <cellStyle name="?鹎%U龡&amp;H齲_x0001_C铣_x0014__x0007__x0001__x0001_ 2 2" xfId="824"/>
    <cellStyle name="差_市辖区测算-新科目（20080626）_民生政策最低支出需求_财力性转移支付2010年预算参考数" xfId="825"/>
    <cellStyle name="差_农林水和城市维护标准支出20080505－县区合计_财力性转移支付2010年预算参考数" xfId="826"/>
    <cellStyle name="千位分季_新建 Microsoft Excel 工作表" xfId="827"/>
    <cellStyle name="差_同德" xfId="828"/>
    <cellStyle name="好_汇总表_财力性转移支付2010年预算参考数" xfId="829"/>
    <cellStyle name="差_危改资金测算_03_2010年各地区一般预算平衡表" xfId="830"/>
    <cellStyle name="差_卫生(按照总人口测算）—20080416_不含人员经费系数_03_2010年各地区一般预算平衡表" xfId="831"/>
    <cellStyle name="好_行政公检法测算_财力性转移支付2010年预算参考数" xfId="832"/>
    <cellStyle name="好_检验表" xfId="833"/>
    <cellStyle name="差_卫生(按照总人口测算）—20080416_财力性转移支付2010年预算参考数" xfId="834"/>
    <cellStyle name="差_市辖区测算-新科目（20080626）_县市旗测算-新科目（含人口规模效应）" xfId="835"/>
    <cellStyle name="差_汇总表_财力性转移支付2010年预算参考数" xfId="836"/>
    <cellStyle name="差_1_财力性转移支付2010年预算参考数" xfId="837"/>
    <cellStyle name="差_行政(燃修费)_不含人员经费系数_财力性转移支付2010年预算参考数" xfId="838"/>
    <cellStyle name="差_附件2：部门规划表_2018年编审情况附表092692710024664(1)" xfId="839"/>
    <cellStyle name="差_县市旗测算20080508_不含人员经费系数_财力性转移支付2010年预算参考数" xfId="840"/>
    <cellStyle name="差_卫生部门_03_2010年各地区一般预算平衡表" xfId="841"/>
    <cellStyle name="差_市辖区测算-新科目（20080626）_县市旗测算-新科目（含人口规模效应）_财力性转移支付2010年预算参考数" xfId="842"/>
    <cellStyle name="常规 2 11" xfId="843"/>
    <cellStyle name="差_文体广播部门" xfId="844"/>
    <cellStyle name="差_2006年33甘肃" xfId="845"/>
    <cellStyle name="差_县区合并测算20080421" xfId="846"/>
    <cellStyle name="差_测算结果_03_2010年各地区一般预算平衡表" xfId="847"/>
    <cellStyle name="差_2008年支出调整_03_2010年各地区一般预算平衡表" xfId="848"/>
    <cellStyle name="差_文体广播事业(按照总人口测算）—20080416" xfId="849"/>
    <cellStyle name="差_文体广播事业(按照总人口测算）—20080416_财力性转移支付2010年预算参考数" xfId="850"/>
    <cellStyle name="差_0605石屏县_财力性转移支付2010年预算参考数_03_2010年各地区一般预算平衡表" xfId="851"/>
    <cellStyle name="好_“十二五”市下放企业财税体制基数0726" xfId="852"/>
    <cellStyle name="差_2012年财政收入执行情况表（月度收支报告附表）64141256" xfId="853"/>
    <cellStyle name="千位分隔 3 4" xfId="854"/>
    <cellStyle name="差_文体广播事业(按照总人口测算）—20080416_民生政策最低支出需求" xfId="855"/>
    <cellStyle name="差_人员工资和公用经费" xfId="856"/>
    <cellStyle name="差_分县成本差异系数_民生政策最低支出需求_财力性转移支付2010年预算参考数_03_2010年各地区一般预算平衡表" xfId="857"/>
    <cellStyle name="差_卫生(按照总人口测算）—20080416_不含人员经费系数_财力性转移支付2010年预算参考数" xfId="858"/>
    <cellStyle name="差_市辖区测算-新科目（20080626）_民生政策最低支出需求_财力性转移支付2010年预算参考数_03_2010年各地区一般预算平衡表" xfId="859"/>
    <cellStyle name="常规 29 2" xfId="860"/>
    <cellStyle name="差_县区合并测算20080421_不含人员经费系数_03_2010年各地区一般预算平衡表" xfId="861"/>
    <cellStyle name="差_分县成本差异系数_不含人员经费系数" xfId="862"/>
    <cellStyle name="差_行政(燃修费)_县市旗测算-新科目（含人口规模效应）_财力性转移支付2010年预算参考数_03_2010年各地区一般预算平衡表" xfId="863"/>
    <cellStyle name="好_行政(燃修费)_县市旗测算-新科目（含人口规模效应）_03_2010年各地区一般预算平衡表" xfId="864"/>
    <cellStyle name="差_县区合并测算20080421_不含人员经费系数_财力性转移支付2010年预算参考数_03_2010年各地区一般预算平衡表" xfId="865"/>
    <cellStyle name="差_县区合并测算20080421_县市旗测算-新科目（含人口规模效应）_财力性转移支付2010年预算参考数_03_2010年各地区一般预算平衡表" xfId="866"/>
    <cellStyle name="差_县区合并测算20080421_民生政策最低支出需求" xfId="867"/>
    <cellStyle name="差_县区合并测算20080421_民生政策最低支出需求_财力性转移支付2010年预算参考数" xfId="868"/>
    <cellStyle name="差_危改资金测算" xfId="869"/>
    <cellStyle name="常规 5 36" xfId="870"/>
    <cellStyle name="常规 5 41" xfId="871"/>
    <cellStyle name="差_1_财力性转移支付2010年预算参考数_03_2010年各地区一般预算平衡表" xfId="872"/>
    <cellStyle name="差_县区合并测算20080421_县市旗测算-新科目（含人口规模效应）" xfId="873"/>
    <cellStyle name="差_2013年红本_2018年环保局编审情况附表(环保局1)" xfId="874"/>
    <cellStyle name="好_2013调整事项_含权责发生制_2018年编审情况附表092692710024664(1)" xfId="875"/>
    <cellStyle name="差_行政公检法测算_民生政策最低支出需求" xfId="876"/>
    <cellStyle name="差_县区合并测算20080423(按照各省比重）_财力性转移支付2010年预算参考数_03_2010年各地区一般预算平衡表" xfId="877"/>
    <cellStyle name="差_县区合并测算20080423(按照各省比重）_民生政策最低支出需求_财力性转移支付2010年预算参考数_03_2010年各地区一般预算平衡表" xfId="878"/>
    <cellStyle name="差_县区合并测算20080421_民生政策最低支出需求_03_2010年各地区一般预算平衡表" xfId="879"/>
    <cellStyle name="差_县区合并测算20080423(按照各省比重）_县市旗测算-新科目（含人口规模效应）_财力性转移支付2010年预算参考数" xfId="880"/>
    <cellStyle name="好_测算结果_财力性转移支付2010年预算参考数_03_2010年各地区一般预算平衡表" xfId="881"/>
    <cellStyle name="好_教育(按照总人口测算）—20080416_财力性转移支付2010年预算参考数" xfId="882"/>
    <cellStyle name="差_人员工资和公用经费_财力性转移支付2010年预算参考数_03_2010年各地区一般预算平衡表" xfId="883"/>
    <cellStyle name="差_县区合并测算20080423(按照各省比重）_县市旗测算-新科目（含人口规模效应）_财力性转移支付2010年预算参考数_03_2010年各地区一般预算平衡表" xfId="884"/>
    <cellStyle name="差_县市旗测算20080508_民生政策最低支出需求" xfId="885"/>
    <cellStyle name="差_卫生(按照总人口测算）—20080416_民生政策最低支出需求" xfId="886"/>
    <cellStyle name="HEADING1" xfId="887"/>
    <cellStyle name="差_县市旗测算20080508_县市旗测算-新科目（含人口规模效应）" xfId="888"/>
    <cellStyle name="好_分科目情况_2018年环保局编审情况附表(环保局1)" xfId="889"/>
    <cellStyle name="好_同德_03_2010年各地区一般预算平衡表" xfId="890"/>
    <cellStyle name="差_附件2：部门规划表_2018年环保局编审情况附表9.24925115838582(1)" xfId="891"/>
    <cellStyle name="差_县市旗测算-新科目（20080627）_不含人员经费系数" xfId="892"/>
    <cellStyle name="好_其他部门(按照总人口测算）—20080416_县市旗测算-新科目（含人口规模效应）_03_2010年各地区一般预算平衡表" xfId="893"/>
    <cellStyle name="好_2006年28四川_财力性转移支付2010年预算参考数" xfId="894"/>
    <cellStyle name="好_530623_2006年县级财政报表附表" xfId="895"/>
    <cellStyle name="差_县市旗测算-新科目（20080626）_不含人员经费系数" xfId="896"/>
    <cellStyle name="差_县市旗测算-新科目（20080626）_不含人员经费系数_财力性转移支付2010年预算参考数_03_2010年各地区一般预算平衡表" xfId="897"/>
    <cellStyle name="常规 16 2 2" xfId="898"/>
    <cellStyle name="差_县市旗测算-新科目（20080626）_民生政策最低支出需求_财力性转移支付2010年预算参考数" xfId="899"/>
    <cellStyle name="好_第五部分(才淼、饶永宏）" xfId="900"/>
    <cellStyle name="好_行政公检法测算_03_2010年各地区一般预算平衡表" xfId="901"/>
    <cellStyle name="常规 2 2 5" xfId="902"/>
    <cellStyle name="差_11大理_财力性转移支付2010年预算参考数_03_2010年各地区一般预算平衡表" xfId="903"/>
    <cellStyle name="好_含权责发生制" xfId="904"/>
    <cellStyle name="差_市辖区测算20080510_财力性转移支付2010年预算参考数_03_2010年各地区一般预算平衡表" xfId="905"/>
    <cellStyle name="差_行政（人员）_不含人员经费系数_财力性转移支付2010年预算参考数" xfId="906"/>
    <cellStyle name="差_县市旗测算-新科目（20080626）_民生政策最低支出需求_财力性转移支付2010年预算参考数_03_2010年各地区一般预算平衡表" xfId="907"/>
    <cellStyle name="好_12滨州_财力性转移支付2010年预算参考数_03_2010年各地区一般预算平衡表" xfId="908"/>
    <cellStyle name="差_2012年人代会材料——总预算表——1226" xfId="909"/>
    <cellStyle name="差_汇总_2018年编审情况附表·0497175341662" xfId="910"/>
    <cellStyle name="好_县区合并测算20080421_不含人员经费系数" xfId="911"/>
    <cellStyle name="差_30云南_1_财力性转移支付2010年预算参考数_03_2010年各地区一般预算平衡表" xfId="912"/>
    <cellStyle name="差_县市旗测算-新科目（20080627）_03_2010年各地区一般预算平衡表" xfId="913"/>
    <cellStyle name="好_公共财政一般性转移支付测算表0918" xfId="914"/>
    <cellStyle name="差_缺口县区测算（11.13）_财力性转移支付2010年预算参考数" xfId="915"/>
    <cellStyle name="差_农林水和城市维护标准支出20080505－县区合计_03_2010年各地区一般预算平衡表" xfId="916"/>
    <cellStyle name="差_县市旗测算-新科目（20080627）_不含人员经费系数_财力性转移支付2010年预算参考数" xfId="917"/>
    <cellStyle name="常规 2 2 13" xfId="918"/>
    <cellStyle name="常规 5 2_2018年编审情况附表·0497175341662" xfId="919"/>
    <cellStyle name="差_安徽 缺口县区测算(地方填报)1" xfId="920"/>
    <cellStyle name="差_县市旗测算-新科目（20080627）_财力性转移支付2010年预算参考数" xfId="921"/>
    <cellStyle name="差_县市旗测算20080508_民生政策最低支出需求_03_2010年各地区一般预算平衡表" xfId="922"/>
    <cellStyle name="差_县市旗测算-新科目（20080627）_民生政策最低支出需求_03_2010年各地区一般预算平衡表" xfId="923"/>
    <cellStyle name="好_河南 缺口县区测算(地方填报白)_03_2010年各地区一般预算平衡表" xfId="924"/>
    <cellStyle name="差_县市旗测算-新科目（20080627）_民生政策最低支出需求_财力性转移支付2010年预算参考数_03_2010年各地区一般预算平衡表" xfId="925"/>
    <cellStyle name="差_县市旗测算-新科目（20080627）_县市旗测算-新科目（含人口规模效应）_财力性转移支付2010年预算参考数_03_2010年各地区一般预算平衡表" xfId="926"/>
    <cellStyle name="差_一般预算支出口径剔除表" xfId="927"/>
    <cellStyle name="好_05潍坊" xfId="928"/>
    <cellStyle name="差_云南 缺口县区测算(地方填报)" xfId="929"/>
    <cellStyle name="差_同德_财力性转移支付2010年预算参考数_03_2010年各地区一般预算平衡表" xfId="930"/>
    <cellStyle name="差_云南 缺口县区测算(地方填报)_03_2010年各地区一般预算平衡表" xfId="931"/>
    <cellStyle name="差_云南省2008年转移支付测算——州市本级考核部分及政策性测算" xfId="932"/>
    <cellStyle name="差_云南省2008年转移支付测算——州市本级考核部分及政策性测算_03_2010年各地区一般预算平衡表" xfId="933"/>
    <cellStyle name="常规 6" xfId="934"/>
    <cellStyle name="差_2013年中央公共预算收支调整表（20140110国库司提供）_含权责发生制" xfId="935"/>
    <cellStyle name="差_云南省2008年转移支付测算——州市本级考核部分及政策性测算_财力性转移支付2010年预算参考数_03_2010年各地区一般预算平衡表" xfId="936"/>
    <cellStyle name="差_县区合并测算20080423(按照各省比重）_不含人员经费系数" xfId="937"/>
    <cellStyle name="好_测算结果_03_2010年各地区一般预算平衡表" xfId="938"/>
    <cellStyle name="常规 17 2" xfId="939"/>
    <cellStyle name="常规 22 2" xfId="940"/>
    <cellStyle name="差_重点民生支出需求测算表社保（农村低保）081112" xfId="941"/>
    <cellStyle name="差_转移支付" xfId="942"/>
    <cellStyle name="差_自行调整差异系数顺序" xfId="943"/>
    <cellStyle name="差_总人口_财力性转移支付2010年预算参考数" xfId="944"/>
    <cellStyle name="差_总人口_财力性转移支付2010年预算参考数_03_2010年各地区一般预算平衡表" xfId="945"/>
    <cellStyle name="常规 10" xfId="946"/>
    <cellStyle name="常规 10 2" xfId="947"/>
    <cellStyle name="差_县市旗测算-新科目（20080626）_县市旗测算-新科目（含人口规模效应）_财力性转移支付2010年预算参考数_03_2010年各地区一般预算平衡表" xfId="948"/>
    <cellStyle name="常规 10 2 2" xfId="949"/>
    <cellStyle name="常规 10 3 2" xfId="950"/>
    <cellStyle name="常规 3 10" xfId="951"/>
    <cellStyle name="差_农林水和城市维护标准支出20080505－县区合计_县市旗测算-新科目（含人口规模效应）_财力性转移支付2010年预算参考数_03_2010年各地区一般预算平衡表" xfId="952"/>
    <cellStyle name="常规 4 5" xfId="953"/>
    <cellStyle name="常规 100" xfId="954"/>
    <cellStyle name="好_县市旗测算-新科目（20080627）_不含人员经费系数_财力性转移支付2010年预算参考数_03_2010年各地区一般预算平衡表" xfId="955"/>
    <cellStyle name="常规 59" xfId="956"/>
    <cellStyle name="常规 64" xfId="957"/>
    <cellStyle name="常规 101" xfId="958"/>
    <cellStyle name="常规 4 6" xfId="959"/>
    <cellStyle name="样式 1" xfId="960"/>
    <cellStyle name="常规 2 4 2" xfId="961"/>
    <cellStyle name="常规 70" xfId="962"/>
    <cellStyle name="常规 65" xfId="963"/>
    <cellStyle name="差_分县成本差异系数_民生政策最低支出需求" xfId="964"/>
    <cellStyle name="常规 3 13" xfId="965"/>
    <cellStyle name="好_文体广播事业(按照总人口测算）—20080416_县市旗测算-新科目（含人口规模效应）_03_2010年各地区一般预算平衡表" xfId="966"/>
    <cellStyle name="常规 4 8" xfId="967"/>
    <cellStyle name="常规 103" xfId="968"/>
    <cellStyle name="常规 67" xfId="969"/>
    <cellStyle name="常规 72" xfId="970"/>
    <cellStyle name="常规 41 4_2019年浦东新区政府投资项目调整计划建议表（7.11开会使用）(1)" xfId="971"/>
    <cellStyle name="好_2014年度支出预算调整处室汇总表_2018年环保局编审情况附表(环保局1)" xfId="972"/>
    <cellStyle name="小数" xfId="973"/>
    <cellStyle name="好_2013年中央公共预算收支调整表（20140110国库司提供）_含权责发生制_2018年编审情况附表·h" xfId="974"/>
    <cellStyle name="差_Book2_财力性转移支付2010年预算参考数" xfId="975"/>
    <cellStyle name="常规 2 2 4" xfId="976"/>
    <cellStyle name="差_自行调整差异系数顺序_03_2010年各地区一般预算平衡表" xfId="977"/>
    <cellStyle name="差_城建部门" xfId="978"/>
    <cellStyle name="常规 3 18" xfId="979"/>
    <cellStyle name="常规 108" xfId="980"/>
    <cellStyle name="常规 113" xfId="981"/>
    <cellStyle name="常规 44 4_2019年浦东新区政府投资项目调整计划建议表（7.11开会使用）(1)" xfId="982"/>
    <cellStyle name="好_农林水和城市维护标准支出20080505－县区合计_民生政策最低支出需求" xfId="983"/>
    <cellStyle name="常规 11" xfId="984"/>
    <cellStyle name="常规 3 2" xfId="985"/>
    <cellStyle name="差_文体广播事业(按照总人口测算）—20080416_民生政策最低支出需求_财力性转移支付2010年预算参考数" xfId="986"/>
    <cellStyle name="差_2013调整事项_2018年环保局编审情况附表(环保局1)" xfId="987"/>
    <cellStyle name="常规 3 19" xfId="988"/>
    <cellStyle name="好_27重庆" xfId="989"/>
    <cellStyle name="常规 11_2016年三公会议费审核表" xfId="990"/>
    <cellStyle name="常规 118" xfId="991"/>
    <cellStyle name="常规 123" xfId="992"/>
    <cellStyle name="差_总帐表-许助理汇报后修改（支出）" xfId="993"/>
    <cellStyle name="好_成本差异系数_财力性转移支付2010年预算参考数" xfId="994"/>
    <cellStyle name="差_县区合并测算20080421_县市旗测算-新科目（含人口规模效应）_财力性转移支付2010年预算参考数" xfId="995"/>
    <cellStyle name="好_行政公检法测算_县市旗测算-新科目（含人口规模效应）_财力性转移支付2010年预算参考数_03_2010年各地区一般预算平衡表" xfId="996"/>
    <cellStyle name="常规 12" xfId="997"/>
    <cellStyle name="常规 3 3" xfId="998"/>
    <cellStyle name="差_Book1_财力性转移支付2010年预算参考数_03_2010年各地区一般预算平衡表" xfId="999"/>
    <cellStyle name="常规 12 2" xfId="1000"/>
    <cellStyle name="常规 13" xfId="1001"/>
    <cellStyle name="好_县市旗测算20080508_民生政策最低支出需求_03_2010年各地区一般预算平衡表" xfId="1002"/>
    <cellStyle name="常规 3 4" xfId="1003"/>
    <cellStyle name="差_核定人数下发表_财力性转移支付2010年预算参考数" xfId="1004"/>
    <cellStyle name="常规 13 2" xfId="1005"/>
    <cellStyle name="好_12滨州_03_2010年各地区一般预算平衡表" xfId="1006"/>
    <cellStyle name="常规 13_2016年三公会议费审核表" xfId="1007"/>
    <cellStyle name="好_YB0520崇明" xfId="1008"/>
    <cellStyle name="常规 137" xfId="1009"/>
    <cellStyle name="常规 5 2" xfId="1010"/>
    <cellStyle name="40% - 强调文字颜色 1" xfId="1011" builtinId="31"/>
    <cellStyle name="常规 15" xfId="1012"/>
    <cellStyle name="常规 20" xfId="1013"/>
    <cellStyle name="常规 3 6" xfId="1014"/>
    <cellStyle name="好_2014-2015年一般公共和政府性基金收支平衡表1" xfId="1015"/>
    <cellStyle name="差_成本差异系数（含人口规模）_财力性转移支付2010年预算参考数" xfId="1016"/>
    <cellStyle name="好_其他部门(按照总人口测算）—20080416" xfId="1017"/>
    <cellStyle name="差_县区合并测算20080423(按照各省比重）_不含人员经费系数_财力性转移支付2010年预算参考数_03_2010年各地区一般预算平衡表" xfId="1018"/>
    <cellStyle name="常规 15_附件3·2017年政府性基金收支预算情况表（民政局）1121101553181123010014821(1)" xfId="1019"/>
    <cellStyle name="常规 2 2 15" xfId="1020"/>
    <cellStyle name="常规 2 2 20" xfId="1021"/>
    <cellStyle name="40% - 强调文字颜色 3" xfId="1022" builtinId="39"/>
    <cellStyle name="常规 17" xfId="1023"/>
    <cellStyle name="常规 22" xfId="1024"/>
    <cellStyle name="常规 3 8" xfId="1025"/>
    <cellStyle name="常规 128" xfId="1026"/>
    <cellStyle name="常规 133" xfId="1027"/>
    <cellStyle name="常规 97" xfId="1028"/>
    <cellStyle name="常规 17 2 2" xfId="1029"/>
    <cellStyle name="好_2013年红本_含权责发生制" xfId="1030"/>
    <cellStyle name="好_Book1_财力性转移支付2010年预算参考数" xfId="1031"/>
    <cellStyle name="常规 17 3" xfId="1032"/>
    <cellStyle name="常规 17 3 2" xfId="1033"/>
    <cellStyle name="常规 17 3 3" xfId="1034"/>
    <cellStyle name="差_人员工资和公用经费_财力性转移支付2010年预算参考数" xfId="1035"/>
    <cellStyle name="差_gdp" xfId="1036"/>
    <cellStyle name="好_2006年水利统计指标统计表_财力性转移支付2010年预算参考数" xfId="1037"/>
    <cellStyle name="40% - 强调文字颜色 4" xfId="1038" builtinId="43"/>
    <cellStyle name="Accent2_2006年33甘肃" xfId="1039"/>
    <cellStyle name="好_2013年红本_2018年编审情况附表·0497175341662" xfId="1040"/>
    <cellStyle name="常规 18" xfId="1041"/>
    <cellStyle name="常规 23" xfId="1042"/>
    <cellStyle name="常规 3 9" xfId="1043"/>
    <cellStyle name="常规 19 2" xfId="1044"/>
    <cellStyle name="常规 2 101" xfId="1045"/>
    <cellStyle name="常规 2 104" xfId="1046"/>
    <cellStyle name="差_测算结果_财力性转移支付2010年预算参考数_03_2010年各地区一般预算平衡表" xfId="1047"/>
    <cellStyle name="常规 2 105" xfId="1048"/>
    <cellStyle name="常规 2 110" xfId="1049"/>
    <cellStyle name="好_2012年财政收入执行情况表（月度收支报告附表）64141256" xfId="1050"/>
    <cellStyle name="差_县市旗测算-新科目（20080627）_民生政策最低支出需求" xfId="1051"/>
    <cellStyle name="常规 2 107" xfId="1052"/>
    <cellStyle name="常规 2 112" xfId="1053"/>
    <cellStyle name="好_2013调整事项_2018年编审情况附表·h" xfId="1054"/>
    <cellStyle name="好_不含人员经费系数" xfId="1055"/>
    <cellStyle name="常规 2 109" xfId="1056"/>
    <cellStyle name="常规 2 114" xfId="1057"/>
    <cellStyle name="_2012年公交油价补贴市区财力结算" xfId="1058"/>
    <cellStyle name="差_县市旗测算20080508_民生政策最低支出需求_财力性转移支付2010年预算参考数_03_2010年各地区一般预算平衡表" xfId="1059"/>
    <cellStyle name="好_调整后--按税种统计收入(201212)_to财政" xfId="1060"/>
    <cellStyle name="好_县市旗测算-新科目（20080627）_民生政策最低支出需求" xfId="1061"/>
    <cellStyle name="常规 2 117" xfId="1062"/>
    <cellStyle name="常规 2 122" xfId="1063"/>
    <cellStyle name="好_教育(按照总人口测算）—20080416_不含人员经费系数" xfId="1064"/>
    <cellStyle name="好_2_财力性转移支付2010年预算参考数_03_2010年各地区一般预算平衡表" xfId="1065"/>
    <cellStyle name="常规 14" xfId="1066"/>
    <cellStyle name="常规 3 5" xfId="1067"/>
    <cellStyle name="常规 2 118" xfId="1068"/>
    <cellStyle name="常规 2 123" xfId="1069"/>
    <cellStyle name="常规 2 12" xfId="1070"/>
    <cellStyle name="常规 2 126" xfId="1071"/>
    <cellStyle name="常规 2 131" xfId="1072"/>
    <cellStyle name="好_2013-2015年收支平衡表-20141008" xfId="1073"/>
    <cellStyle name="好_汇总-县级财政报表附表" xfId="1074"/>
    <cellStyle name="常规 2 129" xfId="1075"/>
    <cellStyle name="常规 2 134" xfId="1076"/>
    <cellStyle name="好_平邑" xfId="1077"/>
    <cellStyle name="常规 2 136" xfId="1078"/>
    <cellStyle name="差_按税种统计收入（201210）_to财政" xfId="1079"/>
    <cellStyle name="常规 2 14" xfId="1080"/>
    <cellStyle name="常规 2 15" xfId="1081"/>
    <cellStyle name="常规 2 20" xfId="1082"/>
    <cellStyle name="差_1110洱源县_财力性转移支付2010年预算参考数_03_2010年各地区一般预算平衡表" xfId="1083"/>
    <cellStyle name="常规 2 18" xfId="1084"/>
    <cellStyle name="常规 2 23" xfId="1085"/>
    <cellStyle name="常规 2 10" xfId="1086"/>
    <cellStyle name="常规 2 24" xfId="1087"/>
    <cellStyle name="常规 2 19" xfId="1088"/>
    <cellStyle name="差_云南 缺口县区测算(地方填报)_财力性转移支付2010年预算参考数_03_2010年各地区一般预算平衡表" xfId="1089"/>
    <cellStyle name="常规 2 2 12" xfId="1090"/>
    <cellStyle name="常规 2 2 14" xfId="1091"/>
    <cellStyle name="差_33甘肃" xfId="1092"/>
    <cellStyle name="差_河南 缺口县区测算(地方填报白)_财力性转移支付2010年预算参考数" xfId="1093"/>
    <cellStyle name="表标题" xfId="1094"/>
    <cellStyle name="常规 2 2 18" xfId="1095"/>
    <cellStyle name="好_分科目情况_2018年编审情况附表·建交委" xfId="1096"/>
    <cellStyle name="差_2008计算资料（8月5）" xfId="1097"/>
    <cellStyle name="常规 2 2 3 2" xfId="1098"/>
    <cellStyle name="差_分科目情况_含权责发生制_2018年环保局编审情况附表9.24925115838582(1)" xfId="1099"/>
    <cellStyle name="常规 5 38" xfId="1100"/>
    <cellStyle name="好_重点民生支出需求测算表社保（农村低保）081112" xfId="1101"/>
    <cellStyle name="差_财政供养人员_财力性转移支付2010年预算参考数_03_2010年各地区一般预算平衡表" xfId="1102"/>
    <cellStyle name="计算" xfId="1103" builtinId="22"/>
    <cellStyle name="好_第一部分：综合全" xfId="1104"/>
    <cellStyle name="差_缺口县区测算(财政部标准)_财力性转移支付2010年预算参考数_03_2010年各地区一般预算平衡表" xfId="1105"/>
    <cellStyle name="好_汇总_2018年环保局编审情况附表(环保局1)" xfId="1106"/>
    <cellStyle name="差_2014调整事项_含权责发生制_2018年环保局编审情况附表(环保局1)" xfId="1107"/>
    <cellStyle name="常规 2 2 6" xfId="1108"/>
    <cellStyle name="常规 2 2 7" xfId="1109"/>
    <cellStyle name="好_县市旗测算-新科目（20080626）_不含人员经费系数_财力性转移支付2010年预算参考数_03_2010年各地区一般预算平衡表" xfId="1110"/>
    <cellStyle name="常规 2 2_1102-附件2·2015年区级预算调整方案" xfId="1111"/>
    <cellStyle name="常规 2 9" xfId="1112"/>
    <cellStyle name="差_云南 缺口县区测算(地方填报)_财力性转移支付2010年预算参考数" xfId="1113"/>
    <cellStyle name="常规 2 25" xfId="1114"/>
    <cellStyle name="常规 2 30" xfId="1115"/>
    <cellStyle name="常规 3_1102-附件2·2015年区级预算调整方案" xfId="1116"/>
    <cellStyle name="常规 2 2 10" xfId="1117"/>
    <cellStyle name="常规 2 29" xfId="1118"/>
    <cellStyle name="常规 2 34" xfId="1119"/>
    <cellStyle name="差_报诸处10月份报表·2013118172945910" xfId="1120"/>
    <cellStyle name="常规 2 3" xfId="1121"/>
    <cellStyle name="差_同德_03_2010年各地区一般预算平衡表" xfId="1122"/>
    <cellStyle name="差_0605石屏县" xfId="1123"/>
    <cellStyle name="常规 2 35" xfId="1124"/>
    <cellStyle name="常规 2 40" xfId="1125"/>
    <cellStyle name="差_2013年红本_2018年编审情况附表·0497175341662" xfId="1126"/>
    <cellStyle name="常规 2 37" xfId="1127"/>
    <cellStyle name="常规 2 42" xfId="1128"/>
    <cellStyle name="常规 2 4" xfId="1129"/>
    <cellStyle name="差_M01-2(州市补助收入)" xfId="1130"/>
    <cellStyle name="差_11大理" xfId="1131"/>
    <cellStyle name="好_教育(按照总人口测算）—20080416_民生政策最低支出需求" xfId="1132"/>
    <cellStyle name="好_核定人数下发表_财力性转移支付2010年预算参考数" xfId="1133"/>
    <cellStyle name="常规 2 4 2 2" xfId="1134"/>
    <cellStyle name="差_20河南_财力性转移支付2010年预算参考数" xfId="1135"/>
    <cellStyle name="好_汇总表_财力性转移支付2010年预算参考数_03_2010年各地区一般预算平衡表" xfId="1136"/>
    <cellStyle name="常规 2 46" xfId="1137"/>
    <cellStyle name="常规 2 51" xfId="1138"/>
    <cellStyle name="好_财政供养人员_03_2010年各地区一般预算平衡表" xfId="1139"/>
    <cellStyle name="常规 2 124" xfId="1140"/>
    <cellStyle name="常规 2 119" xfId="1141"/>
    <cellStyle name="差_行政（人员）_03_2010年各地区一般预算平衡表" xfId="1142"/>
    <cellStyle name="好_其他部门(按照总人口测算）—20080416_民生政策最低支出需求_03_2010年各地区一般预算平衡表" xfId="1143"/>
    <cellStyle name="好_行政(燃修费)_不含人员经费系数_财力性转移支付2010年预算参考数_03_2010年各地区一般预算平衡表" xfId="1144"/>
    <cellStyle name="好_2014调整事项_2018年编审情况附表·0497175341662" xfId="1145"/>
    <cellStyle name="差_行政（人员）" xfId="1146"/>
    <cellStyle name="千位分隔[0] 2" xfId="1147"/>
    <cellStyle name="好_市辖区测算20080510_03_2010年各地区一般预算平衡表" xfId="1148"/>
    <cellStyle name="差_县市旗测算-新科目（20080627）_县市旗测算-新科目（含人口规模效应）" xfId="1149"/>
    <cellStyle name="好_530629_2006年县级财政报表附表" xfId="1150"/>
    <cellStyle name="常规 2 4 3 2" xfId="1151"/>
    <cellStyle name="好_34青海_1_03_2010年各地区一般预算平衡表" xfId="1152"/>
    <cellStyle name="常规 2 54" xfId="1153"/>
    <cellStyle name="常规 2 49" xfId="1154"/>
    <cellStyle name="好_分科目情况_2018年编审情况附表·h" xfId="1155"/>
    <cellStyle name="常规 2 5" xfId="1156"/>
    <cellStyle name="常规 2 58" xfId="1157"/>
    <cellStyle name="常规 2 63" xfId="1158"/>
    <cellStyle name="差_行政公检法测算_不含人员经费系数_03_2010年各地区一般预算平衡表" xfId="1159"/>
    <cellStyle name="千位分隔 2 9" xfId="1160"/>
    <cellStyle name="好_财政户管及税收情况-提供地区处0116" xfId="1161"/>
    <cellStyle name="差_卫生(按照总人口测算）—20080416_财力性转移支付2010年预算参考数_03_2010年各地区一般预算平衡表" xfId="1162"/>
    <cellStyle name="差_教育(按照总人口测算）—20080416_县市旗测算-新科目（含人口规模效应）_财力性转移支付2010年预算参考数_03_2010年各地区一般预算平衡表" xfId="1163"/>
    <cellStyle name="好_2014调整事项" xfId="1164"/>
    <cellStyle name="常规 2 59" xfId="1165"/>
    <cellStyle name="常规 2 64" xfId="1166"/>
    <cellStyle name="常规 2 6" xfId="1167"/>
    <cellStyle name="好_14安徽" xfId="1168"/>
    <cellStyle name="常规 2 65" xfId="1169"/>
    <cellStyle name="常规 2 70" xfId="1170"/>
    <cellStyle name="好_卫生(按照总人口测算）—20080416_不含人员经费系数_财力性转移支付2010年预算参考数" xfId="1171"/>
    <cellStyle name="常规 2 69" xfId="1172"/>
    <cellStyle name="常规 2 74" xfId="1173"/>
    <cellStyle name="常规 2 7" xfId="1174"/>
    <cellStyle name="常规 2 75" xfId="1175"/>
    <cellStyle name="常规 2 80" xfId="1176"/>
    <cellStyle name="常规 2 76" xfId="1177"/>
    <cellStyle name="常规 2 81" xfId="1178"/>
    <cellStyle name="常规 2 90" xfId="1179"/>
    <cellStyle name="常规 2 85" xfId="1180"/>
    <cellStyle name="好_附件2：部门规划表_2018年编审情况附表·0497175341662" xfId="1181"/>
    <cellStyle name="好_2013-2014年收支平衡表-含基金-20141226" xfId="1182"/>
    <cellStyle name="差_文体广播事业(按照总人口测算）—20080416_不含人员经费系数_财力性转移支付2010年预算参考数_03_2010年各地区一般预算平衡表" xfId="1183"/>
    <cellStyle name="常规 2 91" xfId="1184"/>
    <cellStyle name="常规 2 86" xfId="1185"/>
    <cellStyle name="好_0605石屏县_财力性转移支付2010年预算参考数" xfId="1186"/>
    <cellStyle name="常规 22 4 2" xfId="1187"/>
    <cellStyle name="好_云南省2008年转移支付测算——州市本级考核部分及政策性测算" xfId="1188"/>
    <cellStyle name="常规 22 4_2019年浦东新区政府投资项目调整计划建议表（7.11开会使用）(1)" xfId="1189"/>
    <cellStyle name="差_2006年27重庆_财力性转移支付2010年预算参考数" xfId="1190"/>
    <cellStyle name="常规 55" xfId="1191"/>
    <cellStyle name="常规 60" xfId="1192"/>
    <cellStyle name="好_县区合并测算20080421_不含人员经费系数_03_2010年各地区一般预算平衡表" xfId="1193"/>
    <cellStyle name="差_教育(按照总人口测算）—20080416_县市旗测算-新科目（含人口规模效应）_03_2010年各地区一般预算平衡表" xfId="1194"/>
    <cellStyle name="常规 26 2" xfId="1195"/>
    <cellStyle name="好_2006年22湖南_03_2010年各地区一般预算平衡表" xfId="1196"/>
    <cellStyle name="常规 27" xfId="1197"/>
    <cellStyle name="常规 32" xfId="1198"/>
    <cellStyle name="好_14安徽_财力性转移支付2010年预算参考数" xfId="1199"/>
    <cellStyle name="好_其他部门(按照总人口测算）—20080416_县市旗测算-新科目（含人口规模效应）_财力性转移支付2010年预算参考数" xfId="1200"/>
    <cellStyle name="好_文体广播事业(按照总人口测算）—20080416_不含人员经费系数_财力性转移支付2010年预算参考数_03_2010年各地区一般预算平衡表" xfId="1201"/>
    <cellStyle name="好_汇总表4" xfId="1202"/>
    <cellStyle name="常规 27 2" xfId="1203"/>
    <cellStyle name="好_2011年1－4月新体制收入（浦东）" xfId="1204"/>
    <cellStyle name="好_34青海_财力性转移支付2010年预算参考数" xfId="1205"/>
    <cellStyle name="常规 36" xfId="1206"/>
    <cellStyle name="常规 41" xfId="1207"/>
    <cellStyle name="差_同德_财力性转移支付2010年预算参考数" xfId="1208"/>
    <cellStyle name="常规 37" xfId="1209"/>
    <cellStyle name="常规 42" xfId="1210"/>
    <cellStyle name="差_行政(燃修费)_民生政策最低支出需求_03_2010年各地区一般预算平衡表" xfId="1211"/>
    <cellStyle name="好_核定人数对比_财力性转移支付2010年预算参考数" xfId="1212"/>
    <cellStyle name="好_2014年度支出预算调整处室汇总表" xfId="1213"/>
    <cellStyle name="常规 38" xfId="1214"/>
    <cellStyle name="常规 43" xfId="1215"/>
    <cellStyle name="好_县市旗测算20080508_民生政策最低支出需求_财力性转移支付2010年预算参考数_03_2010年各地区一般预算平衡表" xfId="1216"/>
    <cellStyle name="好_青海 缺口县区测算(地方填报)" xfId="1217"/>
    <cellStyle name="常规 4" xfId="1218"/>
    <cellStyle name="好_教育(按照总人口测算）—20080416_民生政策最低支出需求_财力性转移支付2010年预算参考数_03_2010年各地区一般预算平衡表" xfId="1219"/>
    <cellStyle name="常规 4 2" xfId="1220"/>
    <cellStyle name="常规 56" xfId="1221"/>
    <cellStyle name="常规 61" xfId="1222"/>
    <cellStyle name="常规 62" xfId="1223"/>
    <cellStyle name="常规 57" xfId="1224"/>
    <cellStyle name="好_安徽 缺口县区测算(地方填报)1_财力性转移支付2010年预算参考数" xfId="1225"/>
    <cellStyle name="常规 4 3" xfId="1226"/>
    <cellStyle name="常规 40 2" xfId="1227"/>
    <cellStyle name="好_人员工资和公用经费3" xfId="1228"/>
    <cellStyle name="好_2007年收支情况及2008年收支预计表(汇总表)_03_2010年各地区一般预算平衡表" xfId="1229"/>
    <cellStyle name="常规 47" xfId="1230"/>
    <cellStyle name="常规 52" xfId="1231"/>
    <cellStyle name="好_2014年度支出预算调整处室汇总表_2018年环保局编审情况附表9.24925115838582(1)" xfId="1232"/>
    <cellStyle name="常规 49" xfId="1233"/>
    <cellStyle name="常规 54" xfId="1234"/>
    <cellStyle name="好_卫生(按照总人口测算）—20080416_财力性转移支付2010年预算参考数_03_2010年各地区一般预算平衡表" xfId="1235"/>
    <cellStyle name="差_2006年水利统计指标统计表_财力性转移支付2010年预算参考数" xfId="1236"/>
    <cellStyle name="常规 5 17" xfId="1237"/>
    <cellStyle name="常规 5 22" xfId="1238"/>
    <cellStyle name="好_12滨州" xfId="1239"/>
    <cellStyle name="差_文体广播事业(按照总人口测算）—20080416_县市旗测算-新科目（含人口规模效应）" xfId="1240"/>
    <cellStyle name="常规 5 32" xfId="1241"/>
    <cellStyle name="常规 5 27" xfId="1242"/>
    <cellStyle name="?鹎%U龡&amp;H齲_x0001_C铣_x0014__x0007__x0001__x0001_ 3 2" xfId="1243"/>
    <cellStyle name="好_人员工资和公用经费3_财力性转移支付2010年预算参考数" xfId="1244"/>
    <cellStyle name="好_2014调整事项_2018年编审情况附表092692710024664(1)" xfId="1245"/>
    <cellStyle name="好_行政(燃修费)_民生政策最低支出需求" xfId="1246"/>
    <cellStyle name="常规 5 3_2016年三公会议费审核表" xfId="1247"/>
    <cellStyle name="差_缺口县区测算（11.13）_03_2010年各地区一般预算平衡表" xfId="1248"/>
    <cellStyle name="常规 5 4" xfId="1249"/>
    <cellStyle name="差_缺口县区测算(按2007支出增长25%测算)" xfId="1250"/>
    <cellStyle name="常规 5 4 3" xfId="1251"/>
    <cellStyle name="差_附件2：部门规划表_2018年环保局编审情况附表(环保局1)" xfId="1252"/>
    <cellStyle name="常规 5 7" xfId="1253"/>
    <cellStyle name="好_县市旗测算-新科目（20080627）_民生政策最低支出需求_财力性转移支付2010年预算参考数" xfId="1254"/>
    <cellStyle name="常规 5 8" xfId="1255"/>
    <cellStyle name="好_分县成本差异系数" xfId="1256"/>
    <cellStyle name="常规 51 2" xfId="1257"/>
    <cellStyle name="常规 5 14" xfId="1258"/>
    <cellStyle name="差_市辖区测算-新科目（20080626）_县市旗测算-新科目（含人口规模效应）_财力性转移支付2010年预算参考数_03_2010年各地区一般预算平衡表" xfId="1259"/>
    <cellStyle name="통화 [0]_BOILER-CO1" xfId="1260"/>
    <cellStyle name="常规 6 2" xfId="1261"/>
    <cellStyle name="好_一般预算支出口径剔除表_财力性转移支付2010年预算参考数" xfId="1262"/>
    <cellStyle name="好_30云南_1_财力性转移支付2010年预算参考数_03_2010年各地区一般预算平衡表" xfId="1263"/>
    <cellStyle name="差_教育(按照总人口测算）—20080416_不含人员经费系数_财力性转移支付2010年预算参考数" xfId="1264"/>
    <cellStyle name="常规 7 2" xfId="1265"/>
    <cellStyle name="Accent4 - 20%" xfId="1266"/>
    <cellStyle name="常规 7 3" xfId="1267"/>
    <cellStyle name="差_缺口县区测算(按2007支出增长25%测算)_财力性转移支付2010年预算参考数" xfId="1268"/>
    <cellStyle name="常规 17 3 2 2" xfId="1269"/>
    <cellStyle name="常规 45" xfId="1270"/>
    <cellStyle name="常规 50" xfId="1271"/>
    <cellStyle name="差_分析缺口率" xfId="1272"/>
    <cellStyle name="常规 7_2016年三公会议费审核表" xfId="1273"/>
    <cellStyle name="差_测算结果" xfId="1274"/>
    <cellStyle name="好_县区合并测算20080423(按照各省比重）_民生政策最低支出需求_财力性转移支付2010年预算参考数" xfId="1275"/>
    <cellStyle name="Accent4 - 40%" xfId="1276"/>
    <cellStyle name="常规 9 2" xfId="1277"/>
    <cellStyle name="常规 9 7" xfId="1278"/>
    <cellStyle name="?鹎%U龡&amp;H齲_x0001_C铣_x0014__x0007__x0001__x0001_ 2 3 3" xfId="1279"/>
    <cellStyle name="常规_01·2013·公共财政预算" xfId="1280"/>
    <cellStyle name="常规_03·2015·一般公共预算·02" xfId="1281"/>
    <cellStyle name="千位分隔 2 22" xfId="1282"/>
    <cellStyle name="千位分隔 2 17" xfId="1283"/>
    <cellStyle name="差_行政(燃修费)_民生政策最低支出需求_财力性转移支付2010年预算参考数_03_2010年各地区一般预算平衡表" xfId="1284"/>
    <cellStyle name="Accent2 - 20%" xfId="1285"/>
    <cellStyle name="超级链接" xfId="1286"/>
    <cellStyle name="好_卫生部门_财力性转移支付2010年预算参考数_03_2010年各地区一般预算平衡表" xfId="1287"/>
    <cellStyle name="60% - 强调文字颜色 3" xfId="1288" builtinId="40"/>
    <cellStyle name="差_县市旗测算-新科目（20080627）_不含人员经费系数_财力性转移支付2010年预算参考数_03_2010年各地区一般预算平衡表" xfId="1289"/>
    <cellStyle name="差_人员工资和公用经费3_03_2010年各地区一般预算平衡表" xfId="1290"/>
    <cellStyle name="好_2007一般预算支出口径剔除表" xfId="1291"/>
    <cellStyle name="差_卫生部门_财力性转移支付2010年预算参考数_03_2010年各地区一般预算平衡表" xfId="1292"/>
    <cellStyle name="差_分析缺口率_财力性转移支付2010年预算参考数" xfId="1293"/>
    <cellStyle name="差_测算结果_财力性转移支付2010年预算参考数" xfId="1294"/>
    <cellStyle name="好_缺口县区测算(按核定人数)" xfId="1295"/>
    <cellStyle name="好_0605石屏县" xfId="1296"/>
    <cellStyle name="好_07临沂" xfId="1297"/>
    <cellStyle name="常规 11 2" xfId="1298"/>
    <cellStyle name="好_09黑龙江" xfId="1299"/>
    <cellStyle name="差_22湖南" xfId="1300"/>
    <cellStyle name="好_22湖南_财力性转移支付2010年预算参考数_03_2010年各地区一般预算平衡表" xfId="1301"/>
    <cellStyle name="好_1" xfId="1302"/>
    <cellStyle name="常规 5 4 4" xfId="1303"/>
    <cellStyle name="好_1_财力性转移支付2010年预算参考数" xfId="1304"/>
    <cellStyle name="差_县市旗测算-新科目（20080627）_不含人员经费系数_03_2010年各地区一般预算平衡表" xfId="1305"/>
    <cellStyle name="好_总人口_财力性转移支付2010年预算参考数_03_2010年各地区一般预算平衡表" xfId="1306"/>
    <cellStyle name="好_11大理" xfId="1307"/>
    <cellStyle name="数字" xfId="1308"/>
    <cellStyle name="好_行政（人员）_不含人员经费系数" xfId="1309"/>
    <cellStyle name="好_2013年中央公共预算收支调整表（20140110国库司提供）_含权责发生制" xfId="1310"/>
    <cellStyle name="好_11大理_03_2010年各地区一般预算平衡表" xfId="1311"/>
    <cellStyle name="好_2013年中央公共预算收支调整表（20140110国库司提供）_2018年编审情况附表·h" xfId="1312"/>
    <cellStyle name="常规 8 5" xfId="1313"/>
    <cellStyle name="分级显示行_1_13区汇总" xfId="1314"/>
    <cellStyle name="好_2014年津贴补贴预算调整表（医药）_2018年环保局编审情况附表(环保局1)" xfId="1315"/>
    <cellStyle name="好_12月份-报诸处陈处表0112" xfId="1316"/>
    <cellStyle name="好_2006年22湖南_财力性转移支付2010年预算参考数_03_2010年各地区一般预算平衡表" xfId="1317"/>
    <cellStyle name="好_2006年27重庆" xfId="1318"/>
    <cellStyle name="常规 46" xfId="1319"/>
    <cellStyle name="常规 51" xfId="1320"/>
    <cellStyle name="好_2006年27重庆_03_2010年各地区一般预算平衡表" xfId="1321"/>
    <cellStyle name="好_县区合并测算20080423(按照各省比重）_民生政策最低支出需求_03_2010年各地区一般预算平衡表" xfId="1322"/>
    <cellStyle name="好_2006年33甘肃" xfId="1323"/>
    <cellStyle name="好_县市旗测算-新科目（20080626）_县市旗测算-新科目（含人口规模效应）" xfId="1324"/>
    <cellStyle name="好_2007年收支情况及2008年收支预计表(汇总表)" xfId="1325"/>
    <cellStyle name="好_行政(燃修费)_财力性转移支付2010年预算参考数" xfId="1326"/>
    <cellStyle name="差_汇总表4" xfId="1327"/>
    <cellStyle name="好_2007年收支情况及2008年收支预计表(汇总表)_财力性转移支付2010年预算参考数" xfId="1328"/>
    <cellStyle name="好_分县成本差异系数_03_2010年各地区一般预算平衡表" xfId="1329"/>
    <cellStyle name="好_县市旗测算20080508_县市旗测算-新科目（含人口规模效应）_03_2010年各地区一般预算平衡表" xfId="1330"/>
    <cellStyle name="好_县市旗测算-新科目（20080626）_财力性转移支付2010年预算参考数" xfId="1331"/>
    <cellStyle name="常规 10 3" xfId="1332"/>
    <cellStyle name="好_2006年27重庆_财力性转移支付2010年预算参考数_03_2010年各地区一般预算平衡表" xfId="1333"/>
    <cellStyle name="好_2007年一般预算支出剔除_财力性转移支付2010年预算参考数" xfId="1334"/>
    <cellStyle name="Input [yellow]" xfId="1335"/>
    <cellStyle name="好_2007年一般预算支出剔除_财力性转移支付2010年预算参考数_03_2010年各地区一般预算平衡表" xfId="1336"/>
    <cellStyle name="差_县区合并测算20080423(按照各省比重）_不含人员经费系数_03_2010年各地区一般预算平衡表" xfId="1337"/>
    <cellStyle name="常规 5 26" xfId="1338"/>
    <cellStyle name="常规 5 31" xfId="1339"/>
    <cellStyle name="常规 8 7" xfId="1340"/>
    <cellStyle name="?鹎%U龡&amp;H齲_x0001_C铣_x0014__x0007__x0001__x0001_ 2 2 3" xfId="1341"/>
    <cellStyle name="差_2013年中央公共预算收支调整表（20140110国库司提供）_含权责发生制_2018年编审情况附表·0497175341662" xfId="1342"/>
    <cellStyle name="好_2007一般预算支出口径剔除表_03_2010年各地区一般预算平衡表" xfId="1343"/>
    <cellStyle name="差_汇总表_财力性转移支付2010年预算参考数_03_2010年各地区一般预算平衡表" xfId="1344"/>
    <cellStyle name="好_2007一般预算支出口径剔除表_财力性转移支付2010年预算参考数" xfId="1345"/>
    <cellStyle name="差_文体广播事业(按照总人口测算）—20080416_县市旗测算-新科目（含人口规模效应）_03_2010年各地区一般预算平衡表" xfId="1346"/>
    <cellStyle name="差_农林水和城市维护标准支出20080505－县区合计_不含人员经费系数_财力性转移支付2010年预算参考数_03_2010年各地区一般预算平衡表" xfId="1347"/>
    <cellStyle name="常规 3" xfId="1348"/>
    <cellStyle name="常规 9 4" xfId="1349"/>
    <cellStyle name="千位分隔 2 41" xfId="1350"/>
    <cellStyle name="千位分隔 2 36" xfId="1351"/>
    <cellStyle name="千位分隔 4 2" xfId="1352"/>
    <cellStyle name="差_县区合并测算20080423(按照各省比重）_县市旗测算-新科目（含人口规模效应）" xfId="1353"/>
    <cellStyle name="好_2008年全省汇总收支计算表_财力性转移支付2010年预算参考数" xfId="1354"/>
    <cellStyle name="好_2008年全省汇总收支计算表_财力性转移支付2010年预算参考数_03_2010年各地区一般预算平衡表" xfId="1355"/>
    <cellStyle name="好_2008年预计支出与2007年对比" xfId="1356"/>
    <cellStyle name="好_2008年支出调整" xfId="1357"/>
    <cellStyle name="好_缺口县区测算(按核定人数)_财力性转移支付2010年预算参考数" xfId="1358"/>
    <cellStyle name="好_2008年支出调整_财力性转移支付2010年预算参考数" xfId="1359"/>
    <cellStyle name="好_核定人数下发表_财力性转移支付2010年预算参考数_03_2010年各地区一般预算平衡表" xfId="1360"/>
    <cellStyle name="差_县区合并测算20080421_不含人员经费系数" xfId="1361"/>
    <cellStyle name="好_2013年红本_2018年编审情况附表092692710024664(1)" xfId="1362"/>
    <cellStyle name="差_危改资金测算_财力性转移支付2010年预算参考数_03_2010年各地区一般预算平衡表" xfId="1363"/>
    <cellStyle name="差_汇总_财力性转移支付2010年预算参考数" xfId="1364"/>
    <cellStyle name="千位分隔 2 32" xfId="1365"/>
    <cellStyle name="千位分隔 2 27" xfId="1366"/>
    <cellStyle name="好_2013年红本_2018年环保局编审情况附表(环保局1)" xfId="1367"/>
    <cellStyle name="差_新建机场户管资料（2012.3.21）（1）614142650" xfId="1368"/>
    <cellStyle name="好_2013年红本_含权责发生制_2018年编审情况附表·0497175341662" xfId="1369"/>
    <cellStyle name="好_分县成本差异系数_民生政策最低支出需求" xfId="1370"/>
    <cellStyle name="好_2007一般预算支出口径剔除表_财力性转移支付2010年预算参考数_03_2010年各地区一般预算平衡表" xfId="1371"/>
    <cellStyle name="好_28四川" xfId="1372"/>
    <cellStyle name="好_县区合并测算20080423(按照各省比重）_财力性转移支付2010年预算参考数" xfId="1373"/>
    <cellStyle name="好_2013年红本_含权责发生制_2018年编审情况附表092692710024664(1)" xfId="1374"/>
    <cellStyle name="差_市辖区测算20080510_财力性转移支付2010年预算参考数" xfId="1375"/>
    <cellStyle name="好_缺口县区测算(按2007支出增长25%测算)_财力性转移支付2010年预算参考数_03_2010年各地区一般预算平衡表" xfId="1376"/>
    <cellStyle name="常规 8 2" xfId="1377"/>
    <cellStyle name="好_2013年收入预计表1225-关门后" xfId="1378"/>
    <cellStyle name="强调 1" xfId="1379"/>
    <cellStyle name="常规 7 6" xfId="1380"/>
    <cellStyle name="差_14安徽_财力性转移支付2010年预算参考数" xfId="1381"/>
    <cellStyle name="好_2013年中央公共预算收支调整表（20140110国库司提供）_2018年编审情况附表·0497175341662" xfId="1382"/>
    <cellStyle name="常规 8 3" xfId="1383"/>
    <cellStyle name="好_2013年中央公共预算收支调整表（20140110国库司提供）_含权责发生制_2018年编审情况附表·0497175341662" xfId="1384"/>
    <cellStyle name="好_Book1_03_2010年各地区一般预算平衡表" xfId="1385"/>
    <cellStyle name="好_0605石屏县_财力性转移支付2010年预算参考数_03_2010年各地区一般预算平衡表" xfId="1386"/>
    <cellStyle name="好_2013调整事项_2018年编审情况附表092692710024664(1)" xfId="1387"/>
    <cellStyle name="好_教育(按照总人口测算）—20080416_不含人员经费系数_03_2010年各地区一般预算平衡表" xfId="1388"/>
    <cellStyle name="콤마_BOILER-CO1" xfId="1389"/>
    <cellStyle name="好_行政（人员）_财力性转移支付2010年预算参考数_03_2010年各地区一般预算平衡表" xfId="1390"/>
    <cellStyle name="常规 2 4 4" xfId="1391"/>
    <cellStyle name="常规 2 95" xfId="1392"/>
    <cellStyle name="好_2013年中央公共预算收支调整表（20140110国库司提供）_含权责发生制_2018年编审情况附表·建交委" xfId="1393"/>
    <cellStyle name="好_2013年红本_含权责发生制_2018年环保局编审情况附表(环保局1)" xfId="1394"/>
    <cellStyle name="好_文体广播事业(按照总人口测算）—20080416" xfId="1395"/>
    <cellStyle name="好_2013年中央公共预算收支调整表（20140110国库司提供）_含权责发生制_2018年环保局编审情况附表(环保局1)" xfId="1396"/>
    <cellStyle name="好_市辖区测算-新科目（20080626）_03_2010年各地区一般预算平衡表" xfId="1397"/>
    <cellStyle name="常规 5 2 3" xfId="1398"/>
    <cellStyle name="好_2013年中央公共预算收支调整表（20140110国库司提供）_含权责发生制_2018年环保局编审情况附表9.24925115838582(1)" xfId="1399"/>
    <cellStyle name="货币 2" xfId="1400"/>
    <cellStyle name="好_2013调整事项_2018年编审情况附表·0497175341662" xfId="1401"/>
    <cellStyle name="好_30云南_1_03_2010年各地区一般预算平衡表" xfId="1402"/>
    <cellStyle name="差_0605石屏县_03_2010年各地区一般预算平衡表" xfId="1403"/>
    <cellStyle name="千位分隔 2 24" xfId="1404"/>
    <cellStyle name="千位分隔 2 19" xfId="1405"/>
    <cellStyle name="差_2014调整事项_2018年编审情况附表·h" xfId="1406"/>
    <cellStyle name="好_市辖区测算-新科目（20080626）_县市旗测算-新科目（含人口规模效应）_财力性转移支付2010年预算参考数_03_2010年各地区一般预算平衡表" xfId="1407"/>
    <cellStyle name="好_2013调整事项_2018年编审情况附表·建交委" xfId="1408"/>
    <cellStyle name="好_2013调整事项_含权责发生制" xfId="1409"/>
    <cellStyle name="好_缺口县区测算（11.13）_03_2010年各地区一般预算平衡表" xfId="1410"/>
    <cellStyle name="好_文体广播部门" xfId="1411"/>
    <cellStyle name="好_同德" xfId="1412"/>
    <cellStyle name="常规 125" xfId="1413"/>
    <cellStyle name="常规 130" xfId="1414"/>
    <cellStyle name="常规 94" xfId="1415"/>
    <cellStyle name="差_2013-2014年收支平衡表-含基金-20141226" xfId="1416"/>
    <cellStyle name="好_转移支付" xfId="1417"/>
    <cellStyle name="好_2013调整事项_含权责发生制_2018年编审情况附表·建交委" xfId="1418"/>
    <cellStyle name="常规_03·2014·公共财政预算" xfId="1419"/>
    <cellStyle name="常规 7 4" xfId="1420"/>
    <cellStyle name="好_2013调整事项_含权责发生制_2018年环保局编审情况附表9.24925115838582(1)" xfId="1421"/>
    <cellStyle name="差_县市旗测算-新科目（20080626）_民生政策最低支出需求" xfId="1422"/>
    <cellStyle name="好_2014年度支出预算调整处室汇总表_2018年编审情况附表·h" xfId="1423"/>
    <cellStyle name="好_2008年支出调整_财力性转移支付2010年预算参考数_03_2010年各地区一般预算平衡表" xfId="1424"/>
    <cellStyle name="好_2008年全省汇总收支计算表" xfId="1425"/>
    <cellStyle name="好_2014调整事项_2018年编审情况附表·建交委" xfId="1426"/>
    <cellStyle name="好_含权责发生制_1" xfId="1427"/>
    <cellStyle name="常规 2 2 19" xfId="1428"/>
    <cellStyle name="常规 2 4_附件3·2017年政府性基金收支预算情况表（民政局）1121101553181123010014821(1)" xfId="1429"/>
    <cellStyle name="好_2014调整事项_2018年环保局编审情况附表9.24925115838582(1)" xfId="1430"/>
    <cellStyle name="好_缺口县区测算(按核定人数)_03_2010年各地区一般预算平衡表" xfId="1431"/>
    <cellStyle name="差_行政(燃修费)_县市旗测算-新科目（含人口规模效应）_03_2010年各地区一般预算平衡表" xfId="1432"/>
    <cellStyle name="常规 39" xfId="1433"/>
    <cellStyle name="常规 44" xfId="1434"/>
    <cellStyle name="好_2014调整事项_含权责发生制" xfId="1435"/>
    <cellStyle name="好_按税种统计收入（201210）_to财政" xfId="1436"/>
    <cellStyle name="好_山东省民生支出标准_03_2010年各地区一般预算平衡表" xfId="1437"/>
    <cellStyle name="好_农林水和城市维护标准支出20080505－县区合计_民生政策最低支出需求_财力性转移支付2010年预算参考数" xfId="1438"/>
    <cellStyle name="差_按税种统计收入(201209)_to财政1" xfId="1439"/>
    <cellStyle name="差_2007年一般预算支出剔除_财力性转移支付2010年预算参考数" xfId="1440"/>
    <cellStyle name="好_2014调整事项_含权责发生制_2018年编审情况附表·0497175341662" xfId="1441"/>
    <cellStyle name="链接单元格" xfId="1442" builtinId="24"/>
    <cellStyle name="好_2014调整事项_含权责发生制_2018年环保局编审情况附表(环保局1)" xfId="1443"/>
    <cellStyle name="好_20河南" xfId="1444"/>
    <cellStyle name="常规 2 103" xfId="1445"/>
    <cellStyle name="好_危改资金测算_财力性转移支付2010年预算参考数" xfId="1446"/>
    <cellStyle name="常规 3 7" xfId="1447"/>
    <cellStyle name="40% - 强调文字颜色 2" xfId="1448" builtinId="35"/>
    <cellStyle name="好_22湖南_财力性转移支付2010年预算参考数" xfId="1449"/>
    <cellStyle name="常规 21" xfId="1450"/>
    <cellStyle name="常规 16" xfId="1451"/>
    <cellStyle name="好_2_财力性转移支付2010年预算参考数" xfId="1452"/>
    <cellStyle name="好_市辖区测算20080510_县市旗测算-新科目（含人口规模效应）" xfId="1453"/>
    <cellStyle name="好_2008年支出调整_03_2010年各地区一般预算平衡表" xfId="1454"/>
    <cellStyle name="好_27重庆_财力性转移支付2010年预算参考数_03_2010年各地区一般预算平衡表" xfId="1455"/>
    <cellStyle name="好_Book2_财力性转移支付2010年预算参考数_03_2010年各地区一般预算平衡表" xfId="1456"/>
    <cellStyle name="好_市辖区测算-新科目（20080626）_县市旗测算-新科目（含人口规模效应）_财力性转移支付2010年预算参考数" xfId="1457"/>
    <cellStyle name="표준_0N-HANDLING " xfId="1458"/>
    <cellStyle name="好_28四川_财力性转移支付2010年预算参考数_03_2010年各地区一般预算平衡表" xfId="1459"/>
    <cellStyle name="好_县区合并测算20080421_民生政策最低支出需求_财力性转移支付2010年预算参考数_03_2010年各地区一般预算平衡表" xfId="1460"/>
    <cellStyle name="常规 2 4 3" xfId="1461"/>
    <cellStyle name="好_县区合并测算20080421_县市旗测算-新科目（含人口规模效应）_财力性转移支付2010年预算参考数_03_2010年各地区一般预算平衡表" xfId="1462"/>
    <cellStyle name="好_34青海_1" xfId="1463"/>
    <cellStyle name="好_7项转列的政府性基金2014-2015年收支匡算表-20150102" xfId="1464"/>
    <cellStyle name="好_Book1" xfId="1465"/>
    <cellStyle name="好_2014、2015年补贴_（汇总表）(1)" xfId="1466"/>
    <cellStyle name="好_青海 缺口县区测算(地方填报)_财力性转移支付2010年预算参考数" xfId="1467"/>
    <cellStyle name="千位分隔 3" xfId="1468"/>
    <cellStyle name="差_27重庆_财力性转移支付2010年预算参考数_03_2010年各地区一般预算平衡表" xfId="1469"/>
    <cellStyle name="好_Book2_03_2010年各地区一般预算平衡表" xfId="1470"/>
    <cellStyle name="好_Book2_财力性转移支付2010年预算参考数" xfId="1471"/>
    <cellStyle name="常规 15 2" xfId="1472"/>
    <cellStyle name="好_2006年28四川_03_2010年各地区一般预算平衡表" xfId="1473"/>
    <cellStyle name="好_行政(燃修费)_县市旗测算-新科目（含人口规模效应）_财力性转移支付2010年预算参考数" xfId="1474"/>
    <cellStyle name="好_县市旗测算-新科目（20080627）_民生政策最低支出需求_03_2010年各地区一般预算平衡表" xfId="1475"/>
    <cellStyle name="常规 2 94" xfId="1476"/>
    <cellStyle name="常规 2 89" xfId="1477"/>
    <cellStyle name="差_核定人数下发表_财力性转移支付2010年预算参考数_03_2010年各地区一般预算平衡表" xfId="1478"/>
    <cellStyle name="好_M01-2(州市补助收入)" xfId="1479"/>
    <cellStyle name="常规 30 2" xfId="1480"/>
    <cellStyle name="常规 25 2" xfId="1481"/>
    <cellStyle name="常规 8_2016年三公会议费审核表" xfId="1482"/>
    <cellStyle name="好_安徽 缺口县区测算(地方填报)1_财力性转移支付2010年预算参考数_03_2010年各地区一般预算平衡表" xfId="1483"/>
    <cellStyle name="好_按税种统计收入(201209)_to财政1" xfId="1484"/>
    <cellStyle name="常规 5 28" xfId="1485"/>
    <cellStyle name="常规 5 33" xfId="1486"/>
    <cellStyle name="好_项目库修改·城建处109162320223" xfId="1487"/>
    <cellStyle name="好_其他部门(按照总人口测算）—20080416_不含人员经费系数_财力性转移支付2010年预算参考数_03_2010年各地区一般预算平衡表" xfId="1488"/>
    <cellStyle name="好_报诸处10月份报表·2013118172945910" xfId="1489"/>
    <cellStyle name="千位分隔[0]" xfId="1490" builtinId="6"/>
    <cellStyle name="好_12滨州_财力性转移支付2010年预算参考数" xfId="1491"/>
    <cellStyle name="常规 6 9" xfId="1492"/>
    <cellStyle name="Accent1" xfId="1493"/>
    <cellStyle name="Accent5 - 40%" xfId="1494"/>
    <cellStyle name="好_缺口县区测算(财政部标准)" xfId="1495"/>
    <cellStyle name="好_2006年28四川" xfId="1496"/>
    <cellStyle name="差_县区合并测算20080421_不含人员经费系数_财力性转移支付2010年预算参考数" xfId="1497"/>
    <cellStyle name="好_核定人数对比_财力性转移支付2010年预算参考数_03_2010年各地区一般预算平衡表" xfId="1498"/>
    <cellStyle name="百分比 4" xfId="1499"/>
    <cellStyle name="20% - 强调文字颜色 5" xfId="1500" builtinId="46"/>
    <cellStyle name="好_缺口县区测算_财力性转移支付2010年预算参考数" xfId="1501"/>
    <cellStyle name="差_卫生(按照总人口测算）—20080416_不含人员经费系数_财力性转移支付2010年预算参考数_03_2010年各地区一般预算平衡表" xfId="1502"/>
    <cellStyle name="好_行政公检法测算_财力性转移支付2010年预算参考数_03_2010年各地区一般预算平衡表" xfId="1503"/>
    <cellStyle name="20% - 强调文字颜色 6" xfId="1504" builtinId="50"/>
    <cellStyle name="好_不含人员经费系数_03_2010年各地区一般预算平衡表" xfId="1505"/>
    <cellStyle name="好_分科目情况_2018年编审情况附表·0497175341662" xfId="1506"/>
    <cellStyle name="好_分科目情况_含权责发生制_2018年环保局编审情况附表(环保局1)" xfId="1507"/>
    <cellStyle name="好_不含人员经费系数_财力性转移支付2010年预算参考数_03_2010年各地区一般预算平衡表" xfId="1508"/>
    <cellStyle name="好_测算结果" xfId="1509"/>
    <cellStyle name="_税收收入-税务0925" xfId="1510"/>
    <cellStyle name="好_测算结果汇总" xfId="1511"/>
    <cellStyle name="好_人员工资和公用经费2_财力性转移支付2010年预算参考数_03_2010年各地区一般预算平衡表" xfId="1512"/>
    <cellStyle name="常规 2 17 2" xfId="1513"/>
    <cellStyle name="好_测算结果汇总_03_2010年各地区一般预算平衡表" xfId="1514"/>
    <cellStyle name="差_行政(燃修费)_03_2010年各地区一般预算平衡表" xfId="1515"/>
    <cellStyle name="好_成本差异系数_财力性转移支付2010年预算参考数_03_2010年各地区一般预算平衡表" xfId="1516"/>
    <cellStyle name="差_卫生(按照总人口测算）—20080416_县市旗测算-新科目（含人口规模效应）_财力性转移支付2010年预算参考数" xfId="1517"/>
    <cellStyle name="差_行政（人员）_不含人员经费系数" xfId="1518"/>
    <cellStyle name="好_行政(燃修费)_不含人员经费系数_财力性转移支付2010年预算参考数" xfId="1519"/>
    <cellStyle name="差_2013年红本_2018年编审情况附表·建交委" xfId="1520"/>
    <cellStyle name="常规 5 3" xfId="1521"/>
    <cellStyle name="好_县区合并测算20080423(按照各省比重）_财力性转移支付2010年预算参考数_03_2010年各地区一般预算平衡表" xfId="1522"/>
    <cellStyle name="好_南汇新城镇2011年含下放户税收分税种情况-20120921" xfId="1523"/>
    <cellStyle name="差_2013年红本_含权责发生制_2018年编审情况附表·建交委" xfId="1524"/>
    <cellStyle name="常规 3 12" xfId="1525"/>
    <cellStyle name="好_打印2012年开发区镇税收情况-调整后0116" xfId="1526"/>
    <cellStyle name="常规 66" xfId="1527"/>
    <cellStyle name="常规 4 7" xfId="1528"/>
    <cellStyle name="常规 102" xfId="1529"/>
    <cellStyle name="好_2006年27重庆_财力性转移支付2010年预算参考数" xfId="1530"/>
    <cellStyle name="常规 51_2018年编审情况附表·0497175341662" xfId="1531"/>
    <cellStyle name="好_2006年34青海_财力性转移支付2010年预算参考数_03_2010年各地区一般预算平衡表" xfId="1532"/>
    <cellStyle name="百分比 2" xfId="1533"/>
    <cellStyle name="好_附表_财力性转移支付2010年预算参考数_03_2010年各地区一般预算平衡表" xfId="1534"/>
    <cellStyle name="好_2013调整事项_含权责发生制_2018年环保局编审情况附表(环保局1)" xfId="1535"/>
    <cellStyle name="好_分科目情况_含权责发生制_2018年编审情况附表·建交委" xfId="1536"/>
    <cellStyle name="样式 1 2" xfId="1537"/>
    <cellStyle name="好_分县成本差异系数_不含人员经费系数_财力性转移支付2010年预算参考数_03_2010年各地区一般预算平衡表" xfId="1538"/>
    <cellStyle name="好_分县成本差异系数_财力性转移支付2010年预算参考数" xfId="1539"/>
    <cellStyle name="好_县市旗测算-新科目（20080627）_县市旗测算-新科目（含人口规模效应）" xfId="1540"/>
    <cellStyle name="差_青海 缺口县区测算(地方填报)_财力性转移支付2010年预算参考数" xfId="1541"/>
    <cellStyle name="差_2013年中央公共预算收支调整表（20140110国库司提供）_2018年编审情况附表·建交委" xfId="1542"/>
    <cellStyle name="好_分县成本差异系数_民生政策最低支出需求_财力性转移支付2010年预算参考数" xfId="1543"/>
    <cellStyle name="好_附表_财力性转移支付2010年预算参考数" xfId="1544"/>
    <cellStyle name="货币 2_2016年三公会议费审核表" xfId="1545"/>
    <cellStyle name="好_附件2：部门规划表" xfId="1546"/>
    <cellStyle name="好_附件2：部门规划表_2018年编审情况附表092692710024664(1)" xfId="1547"/>
    <cellStyle name="千位分隔 2" xfId="1548"/>
    <cellStyle name="好_附件2：部门规划表_2018年环保局编审情况附表(环保局1)" xfId="1549"/>
    <cellStyle name="好_行政(燃修费)_03_2010年各地区一般预算平衡表" xfId="1550"/>
    <cellStyle name="差_2014年度支出预算调整处室汇总表" xfId="1551"/>
    <cellStyle name="好_行政（人员）_不含人员经费系数_03_2010年各地区一般预算平衡表" xfId="1552"/>
    <cellStyle name="好_行政公检法测算_不含人员经费系数_03_2010年各地区一般预算平衡表" xfId="1553"/>
    <cellStyle name="好_一般预算支出口径剔除表" xfId="1554"/>
    <cellStyle name="好_行政公检法测算_民生政策最低支出需求_03_2010年各地区一般预算平衡表" xfId="1555"/>
    <cellStyle name="好_行政公检法测算_民生政策最低支出需求_财力性转移支付2010年预算参考数" xfId="1556"/>
    <cellStyle name="好_Book1_财力性转移支付2010年预算参考数_03_2010年各地区一般预算平衡表" xfId="1557"/>
    <cellStyle name="千位分隔 2 7" xfId="1558"/>
    <cellStyle name="好_行政公检法测算_民生政策最低支出需求_财力性转移支付2010年预算参考数_03_2010年各地区一般预算平衡表" xfId="1559"/>
    <cellStyle name="好_Book2" xfId="1560"/>
    <cellStyle name="好_行政（人员）_财力性转移支付2010年预算参考数" xfId="1561"/>
    <cellStyle name="好_县市旗测算-新科目（20080626）_民生政策最低支出需求_03_2010年各地区一般预算平衡表" xfId="1562"/>
    <cellStyle name="好_农林水和城市维护标准支出20080505－县区合计_民生政策最低支出需求_03_2010年各地区一般预算平衡表" xfId="1563"/>
    <cellStyle name="好_人员工资和公用经费2_财力性转移支付2010年预算参考数" xfId="1564"/>
    <cellStyle name="常规 2 67" xfId="1565"/>
    <cellStyle name="常规 2 72" xfId="1566"/>
    <cellStyle name="好_行政公检法测算_县市旗测算-新科目（含人口规模效应）_03_2010年各地区一般预算平衡表" xfId="1567"/>
    <cellStyle name="检查单元格" xfId="1568" builtinId="23"/>
    <cellStyle name="好_总人口" xfId="1569"/>
    <cellStyle name="好_河南 缺口县区测算(地方填报)_财力性转移支付2010年预算参考数_03_2010年各地区一般预算平衡表" xfId="1570"/>
    <cellStyle name="好_河南 缺口县区测算(地方填报白)_财力性转移支付2010年预算参考数_03_2010年各地区一般预算平衡表" xfId="1571"/>
    <cellStyle name="好_卫生(按照总人口测算）—20080416_03_2010年各地区一般预算平衡表" xfId="1572"/>
    <cellStyle name="好_河南 缺口县区测算(地方填报白)_财力性转移支付2010年预算参考数" xfId="1573"/>
    <cellStyle name="好_核定人数对比" xfId="1574"/>
    <cellStyle name="好_2013年红本_2018年编审情况附表·建交委" xfId="1575"/>
    <cellStyle name="好_县市旗测算20080508_民生政策最低支出需求_财力性转移支付2010年预算参考数" xfId="1576"/>
    <cellStyle name="好_教育(按照总人口测算）—20080416_财力性转移支付2010年预算参考数_03_2010年各地区一般预算平衡表" xfId="1577"/>
    <cellStyle name="好_卫生(按照总人口测算）—20080416_县市旗测算-新科目（含人口规模效应）" xfId="1578"/>
    <cellStyle name="千位分隔 2 11" xfId="1579"/>
    <cellStyle name="好_2013年中央公共预算收支调整表（20140110国库司提供）_2018年编审情况附表092692710024664(1)" xfId="1580"/>
    <cellStyle name="差_卫生(按照总人口测算）—20080416_民生政策最低支出需求_03_2010年各地区一般预算平衡表" xfId="1581"/>
    <cellStyle name="好_汇总" xfId="1582"/>
    <cellStyle name="好_汇总_03_2010年各地区一般预算平衡表" xfId="1583"/>
    <cellStyle name="差_农林水和城市维护标准支出20080505－县区合计" xfId="1584"/>
    <cellStyle name="好_汇总_2018年编审情况附表·0497175341662" xfId="1585"/>
    <cellStyle name="常规 2 96" xfId="1586"/>
    <cellStyle name="好_教育(按照总人口测算）—20080416_03_2010年各地区一般预算平衡表" xfId="1587"/>
    <cellStyle name="差_核定人数下发表_03_2010年各地区一般预算平衡表" xfId="1588"/>
    <cellStyle name="好_汇总_2018年编审情况附表·h" xfId="1589"/>
    <cellStyle name="后继超链接" xfId="1590"/>
    <cellStyle name="常规 5 2 2" xfId="1591"/>
    <cellStyle name="常规 2 2 9" xfId="1592"/>
    <cellStyle name="好_汇总_2018年编审情况附表·城建处（1）92717235350" xfId="1593"/>
    <cellStyle name="好_县市旗测算20080508_不含人员经费系数_财力性转移支付2010年预算参考数_03_2010年各地区一般预算平衡表" xfId="1594"/>
    <cellStyle name="好_汇总_2018年编审情况附表092692710024664(1)" xfId="1595"/>
    <cellStyle name="常规 2 73" xfId="1596"/>
    <cellStyle name="常规 2 68" xfId="1597"/>
    <cellStyle name="好_农林水和城市维护标准支出20080505－县区合计_不含人员经费系数_财力性转移支付2010年预算参考数_03_2010年各地区一般预算平衡表" xfId="1598"/>
    <cellStyle name="好_汇总_2018年环保局编审情况附表9.24925115838582(1)" xfId="1599"/>
    <cellStyle name="好_2012年村镇银行税收收入(上报)" xfId="1600"/>
    <cellStyle name="好_汇总_财力性转移支付2010年预算参考数" xfId="1601"/>
    <cellStyle name="好_汇总_项目库修改·城建处109162320223" xfId="1602"/>
    <cellStyle name="好_2014年津贴补贴预算调整表（医药）_2018年编审情况附表·0497175341662" xfId="1603"/>
    <cellStyle name="差_农林水和城市维护标准支出20080505－县区合计_民生政策最低支出需求_03_2010年各地区一般预算平衡表" xfId="1604"/>
    <cellStyle name="好_汇总表_03_2010年各地区一般预算平衡表" xfId="1605"/>
    <cellStyle name="好_2013-2014年收支平衡表-含基金-20150102" xfId="1606"/>
    <cellStyle name="통화_BOILER-CO1" xfId="1607"/>
    <cellStyle name="好_县区合并测算20080423(按照各省比重）_民生政策最低支出需求" xfId="1608"/>
    <cellStyle name="好_缺口县区测算(按2007支出增长25%测算)_财力性转移支付2010年预算参考数" xfId="1609"/>
    <cellStyle name="好_分县成本差异系数_民生政策最低支出需求_财力性转移支付2010年预算参考数_03_2010年各地区一般预算平衡表" xfId="1610"/>
    <cellStyle name="常规 2 56" xfId="1611"/>
    <cellStyle name="常规 2 61" xfId="1612"/>
    <cellStyle name="常规 96" xfId="1613"/>
    <cellStyle name="好_市辖区测算20080510_财力性转移支付2010年预算参考数" xfId="1614"/>
    <cellStyle name="好_11大理_财力性转移支付2010年预算参考数" xfId="1615"/>
    <cellStyle name="常规 127" xfId="1616"/>
    <cellStyle name="常规 132" xfId="1617"/>
    <cellStyle name="好_分析缺口率" xfId="1618"/>
    <cellStyle name="好_教育(按照总人口测算）—20080416_不含人员经费系数_财力性转移支付2010年预算参考数_03_2010年各地区一般预算平衡表" xfId="1619"/>
    <cellStyle name="差_市辖区测算-新科目（20080626）_财力性转移支付2010年预算参考数" xfId="1620"/>
    <cellStyle name="差_县市旗测算20080508_不含人员经费系数_财力性转移支付2010年预算参考数_03_2010年各地区一般预算平衡表" xfId="1621"/>
    <cellStyle name="常规 2 135" xfId="1622"/>
    <cellStyle name="好_32陕西" xfId="1623"/>
    <cellStyle name="?鹎%U龡&amp;H齲_x0001_C铣_x0014__x0007__x0001__x0001__1102-附件2·2015年区级预算调整方案" xfId="1624"/>
    <cellStyle name="好_行政(燃修费)_财力性转移支付2010年预算参考数_03_2010年各地区一般预算平衡表" xfId="1625"/>
    <cellStyle name="好_附件2：部门规划表_2018年编审情况附表·h" xfId="1626"/>
    <cellStyle name="好_教育(按照总人口测算）—20080416_民生政策最低支出需求_03_2010年各地区一般预算平衡表" xfId="1627"/>
    <cellStyle name="好_教育(按照总人口测算）—20080416_县市旗测算-新科目（含人口规模效应）" xfId="1628"/>
    <cellStyle name="常规 3 11" xfId="1629"/>
    <cellStyle name="好_教育(按照总人口测算）—20080416_县市旗测算-新科目（含人口规模效应）_03_2010年各地区一般预算平衡表" xfId="1630"/>
    <cellStyle name="好_不含人员经费系数_财力性转移支付2010年预算参考数" xfId="1631"/>
    <cellStyle name="好_34青海_1_财力性转移支付2010年预算参考数_03_2010年各地区一般预算平衡表" xfId="1632"/>
    <cellStyle name="常规 99" xfId="1633"/>
    <cellStyle name="常规 135" xfId="1634"/>
    <cellStyle name="差_教育(按照总人口测算）—20080416_民生政策最低支出需求_财力性转移支付2010年预算参考数_03_2010年各地区一般预算平衡表" xfId="1635"/>
    <cellStyle name="好_其他部门(按照总人口测算）—20080416_县市旗测算-新科目（含人口规模效应）" xfId="1636"/>
    <cellStyle name="好_行政(燃修费)_县市旗测算-新科目（含人口规模效应）" xfId="1637"/>
    <cellStyle name="好_开发区增量分成测算表——02——2012" xfId="1638"/>
    <cellStyle name="好_农林水和城市维护标准支出20080505－县区合计_不含人员经费系数_财力性转移支付2010年预算参考数" xfId="1639"/>
    <cellStyle name="好_其他部门(按照总人口测算）—20080416_财力性转移支付2010年预算参考数" xfId="1640"/>
    <cellStyle name="差_2013调整事项_含权责发生制_2018年环保局编审情况附表(环保局1)" xfId="1641"/>
    <cellStyle name="好_09黑龙江_03_2010年各地区一般预算平衡表" xfId="1642"/>
    <cellStyle name="好_汇总表4_03_2010年各地区一般预算平衡表" xfId="1643"/>
    <cellStyle name="好_1110洱源县_03_2010年各地区一般预算平衡表" xfId="1644"/>
    <cellStyle name="好_农林水和城市维护标准支出20080505－县区合计_民生政策最低支出需求_财力性转移支付2010年预算参考数_03_2010年各地区一般预算平衡表" xfId="1645"/>
    <cellStyle name="好_平邑_财力性转移支付2010年预算参考数" xfId="1646"/>
    <cellStyle name="好_市辖区测算20080510_财力性转移支付2010年预算参考数_03_2010年各地区一般预算平衡表" xfId="1647"/>
    <cellStyle name="好_农林水和城市维护标准支出20080505－县区合计_县市旗测算-新科目（含人口规模效应）_财力性转移支付2010年预算参考数_03_2010年各地区一般预算平衡表" xfId="1648"/>
    <cellStyle name="好_重大支出测算" xfId="1649"/>
    <cellStyle name="差_县市旗测算20080508_财力性转移支付2010年预算参考数" xfId="1650"/>
    <cellStyle name="好_其他部门(按照总人口测算）—20080416_民生政策最低支出需求" xfId="1651"/>
    <cellStyle name="常规 2 6 2" xfId="1652"/>
    <cellStyle name="Accent2" xfId="1653"/>
    <cellStyle name="好_县市旗测算20080508_县市旗测算-新科目（含人口规模效应）_财力性转移支付2010年预算参考数_03_2010年各地区一般预算平衡表" xfId="1654"/>
    <cellStyle name="常规 5 15" xfId="1655"/>
    <cellStyle name="常规 5 20" xfId="1656"/>
    <cellStyle name="好_县市旗测算20080508" xfId="1657"/>
    <cellStyle name="好_2014年津贴补贴预算调整表（医药）_2018年编审情况附表·建交委" xfId="1658"/>
    <cellStyle name="差_2013调整事项_含权责发生制" xfId="1659"/>
    <cellStyle name="千位分隔[0] 3" xfId="1660"/>
    <cellStyle name="好_缺口县区测算（11.13）_财力性转移支付2010年预算参考数" xfId="1661"/>
    <cellStyle name="千位分隔 4 3" xfId="1662"/>
    <cellStyle name="好_县区合并测算20080423(按照各省比重）_不含人员经费系数_财力性转移支付2010年预算参考数_03_2010年各地区一般预算平衡表" xfId="1663"/>
    <cellStyle name="好_缺口县区测算(按核定人数)_财力性转移支付2010年预算参考数_03_2010年各地区一般预算平衡表" xfId="1664"/>
    <cellStyle name="好_河南 缺口县区测算(地方填报白)" xfId="1665"/>
    <cellStyle name="差_附表" xfId="1666"/>
    <cellStyle name="好_缺口县区测算_03_2010年各地区一般预算平衡表" xfId="1667"/>
    <cellStyle name="好_财政供养人员_财力性转移支付2010年预算参考数_03_2010年各地区一般预算平衡表" xfId="1668"/>
    <cellStyle name="好_危改资金测算_财力性转移支付2010年预算参考数_03_2010年各地区一般预算平衡表" xfId="1669"/>
    <cellStyle name="好_县区合并测算20080421_民生政策最低支出需求" xfId="1670"/>
    <cellStyle name="差_农林水和城市维护标准支出20080505－县区合计_不含人员经费系数_03_2010年各地区一般预算平衡表" xfId="1671"/>
    <cellStyle name="好_人员工资和公用经费_财力性转移支付2010年预算参考数_03_2010年各地区一般预算平衡表" xfId="1672"/>
    <cellStyle name="好_2013调整事项" xfId="1673"/>
    <cellStyle name="常规 52 2" xfId="1674"/>
    <cellStyle name="好_人员工资和公用经费3_03_2010年各地区一般预算平衡表" xfId="1675"/>
    <cellStyle name="常规 3 15" xfId="1676"/>
    <cellStyle name="常规 3 20" xfId="1677"/>
    <cellStyle name="常规 105" xfId="1678"/>
    <cellStyle name="常规 110" xfId="1679"/>
    <cellStyle name="常规 69" xfId="1680"/>
    <cellStyle name="好_卫生(按照总人口测算）—20080416" xfId="1681"/>
    <cellStyle name="好_山东省民生支出标准" xfId="1682"/>
    <cellStyle name="好_县区合并测算20080423(按照各省比重）_不含人员经费系数" xfId="1683"/>
    <cellStyle name="汇总" xfId="1684" builtinId="25"/>
    <cellStyle name="差_卫生部门" xfId="1685"/>
    <cellStyle name="千位分隔 2 28" xfId="1686"/>
    <cellStyle name="千位分隔 2 33" xfId="1687"/>
    <cellStyle name="好_卫生(按照总人口测算）—20080416_县市旗测算-新科目（含人口规模效应）_财力性转移支付2010年预算参考数_03_2010年各地区一般预算平衡表" xfId="1688"/>
    <cellStyle name="好_缺口县区测算(按2007支出增长25%测算)" xfId="1689"/>
    <cellStyle name="好_危改资金测算_03_2010年各地区一般预算平衡表" xfId="1690"/>
    <cellStyle name="好_山东省民生支出标准_财力性转移支付2010年预算参考数" xfId="1691"/>
    <cellStyle name="好_市辖区测算20080510_民生政策最低支出需求_03_2010年各地区一般预算平衡表" xfId="1692"/>
    <cellStyle name="好_行政公检法测算_县市旗测算-新科目（含人口规模效应）" xfId="1693"/>
    <cellStyle name="好_县区合并测算20080421_03_2010年各地区一般预算平衡表" xfId="1694"/>
    <cellStyle name="常规 54_2018年编审情况附表·0497175341662" xfId="1695"/>
    <cellStyle name="Currency1" xfId="1696"/>
    <cellStyle name="好_09黑龙江_财力性转移支付2010年预算参考数_03_2010年各地区一般预算平衡表" xfId="1697"/>
    <cellStyle name="千位分隔 3 2" xfId="1698"/>
    <cellStyle name="好_11大理_财力性转移支付2010年预算参考数_03_2010年各地区一般预算平衡表" xfId="1699"/>
    <cellStyle name="好_县市旗测算20080508_03_2010年各地区一般预算平衡表" xfId="1700"/>
    <cellStyle name="好_市辖区测算-新科目（20080626）_不含人员经费系数_03_2010年各地区一般预算平衡表" xfId="1701"/>
    <cellStyle name="好_缺口县区测算(按2007支出增长25%测算)_03_2010年各地区一般预算平衡表" xfId="1702"/>
    <cellStyle name="千位分隔 5" xfId="1703"/>
    <cellStyle name="好_其他部门(按照总人口测算）—20080416_民生政策最低支出需求_财力性转移支付2010年预算参考数_03_2010年各地区一般预算平衡表" xfId="1704"/>
    <cellStyle name="好_市辖区测算-新科目（20080626）_财力性转移支付2010年预算参考数_03_2010年各地区一般预算平衡表" xfId="1705"/>
    <cellStyle name="好_14PH1225" xfId="1706"/>
    <cellStyle name="好_按税种统计收入（201211）_to财政tzh12318259" xfId="1707"/>
    <cellStyle name="RowLevel_0" xfId="1708"/>
    <cellStyle name="差_教育(按照总人口测算）—20080416_县市旗测算-新科目（含人口规模效应）_财力性转移支付2010年预算参考数" xfId="1709"/>
    <cellStyle name="好_分科目情况_含权责发生制" xfId="1710"/>
    <cellStyle name="差_按税种统计收入(201302)_to财政" xfId="1711"/>
    <cellStyle name="好_县区合并测算20080421_不含人员经费系数_财力性转移支付2010年预算参考数" xfId="1712"/>
    <cellStyle name="常规 95" xfId="1713"/>
    <cellStyle name="常规 126" xfId="1714"/>
    <cellStyle name="常规 131" xfId="1715"/>
    <cellStyle name="好_行政公检法测算_不含人员经费系数_财力性转移支付2010年预算参考数" xfId="1716"/>
    <cellStyle name="千位分隔 2 4" xfId="1717"/>
    <cellStyle name="好_青海 缺口县区测算(地方填报)_财力性转移支付2010年预算参考数_03_2010年各地区一般预算平衡表" xfId="1718"/>
    <cellStyle name="好_县区合并测算20080423(按照各省比重）" xfId="1719"/>
    <cellStyle name="差_丽江汇总" xfId="1720"/>
    <cellStyle name="好_市辖区测算-新科目（20080626）_不含人员经费系数_财力性转移支付2010年预算参考数" xfId="1721"/>
    <cellStyle name="好_教育(按照总人口测算）—20080416_不含人员经费系数_财力性转移支付2010年预算参考数" xfId="1722"/>
    <cellStyle name="常规 2 8" xfId="1723"/>
    <cellStyle name="好_市辖区测算-新科目（20080626）_县市旗测算-新科目（含人口规模效应）_03_2010年各地区一般预算平衡表" xfId="1724"/>
    <cellStyle name="常规 2" xfId="1725"/>
    <cellStyle name="好_2008计算资料（8月5）" xfId="1726"/>
    <cellStyle name="常规 5 9" xfId="1727"/>
    <cellStyle name="好_同德_财力性转移支付2010年预算参考数" xfId="1728"/>
    <cellStyle name="好_卫生(按照总人口测算）—20080416_民生政策最低支出需求_财力性转移支付2010年预算参考数" xfId="1729"/>
    <cellStyle name="好_2018年编审情况附表·城建处（1）92717235350" xfId="1730"/>
    <cellStyle name="好_卫生(按照总人口测算）—20080416_不含人员经费系数" xfId="1731"/>
    <cellStyle name="差_28四川" xfId="1732"/>
    <cellStyle name="常规 2 44" xfId="1733"/>
    <cellStyle name="常规 2 39" xfId="1734"/>
    <cellStyle name="好_县市旗测算-新科目（20080626）_民生政策最低支出需求_财力性转移支付2010年预算参考数" xfId="1735"/>
    <cellStyle name="好_缺口县区测算(财政部标准)_财力性转移支付2010年预算参考数_03_2010年各地区一般预算平衡表" xfId="1736"/>
    <cellStyle name="好_卫生部门" xfId="1737"/>
    <cellStyle name="常规 2 28" xfId="1738"/>
    <cellStyle name="常规 2 33" xfId="1739"/>
    <cellStyle name="好_自行调整差异系数顺序_03_2010年各地区一般预算平衡表" xfId="1740"/>
    <cellStyle name="好_文体广播事业(按照总人口测算）—20080416_财力性转移支付2010年预算参考数_03_2010年各地区一般预算平衡表" xfId="1741"/>
    <cellStyle name="差_30云南_1" xfId="1742"/>
    <cellStyle name="好_卫生部门_财力性转移支付2010年预算参考数" xfId="1743"/>
    <cellStyle name="好_云南 缺口县区测算(地方填报)_财力性转移支付2010年预算参考数" xfId="1744"/>
    <cellStyle name="好_县区合并测算20080421_不含人员经费系数_财力性转移支付2010年预算参考数_03_2010年各地区一般预算平衡表" xfId="1745"/>
    <cellStyle name="常规 109" xfId="1746"/>
    <cellStyle name="好_分县成本差异系数_财力性转移支付2010年预算参考数_03_2010年各地区一般预算平衡表" xfId="1747"/>
    <cellStyle name="常规 2 98" xfId="1748"/>
    <cellStyle name="常规 11 2 2" xfId="1749"/>
    <cellStyle name="常规 2 48" xfId="1750"/>
    <cellStyle name="常规 2 53" xfId="1751"/>
    <cellStyle name="千位分隔 2 13" xfId="1752"/>
    <cellStyle name="好_河南 缺口县区测算(地方填报)_财力性转移支付2010年预算参考数" xfId="1753"/>
    <cellStyle name="差_行政（人员）_不含人员经费系数_财力性转移支付2010年预算参考数_03_2010年各地区一般预算平衡表" xfId="1754"/>
    <cellStyle name="适中" xfId="1755" builtinId="28"/>
    <cellStyle name="好_2" xfId="1756"/>
    <cellStyle name="好_县区合并测算20080421_财力性转移支付2010年预算参考数_03_2010年各地区一般预算平衡表" xfId="1757"/>
    <cellStyle name="好_附件2：部门规划表_2018年环保局编审情况附表9.24925115838582(1)" xfId="1758"/>
    <cellStyle name="好_文体广播事业(按照总人口测算）—20080416_县市旗测算-新科目（含人口规模效应）" xfId="1759"/>
    <cellStyle name="常规 7 5" xfId="1760"/>
    <cellStyle name="好_缺口县区测算（11.13）_财力性转移支付2010年预算参考数_03_2010年各地区一般预算平衡表" xfId="1761"/>
    <cellStyle name="常规 5 10" xfId="1762"/>
    <cellStyle name="好_2013年中央公共预算收支调整表（20140110国库司提供）_2018年编审情况附表·建交委" xfId="1763"/>
    <cellStyle name="好_县区合并测算20080421_县市旗测算-新科目（含人口规模效应）_03_2010年各地区一般预算平衡表" xfId="1764"/>
    <cellStyle name="解释性文本" xfId="1765" builtinId="53"/>
    <cellStyle name="强调文字颜色 4" xfId="1766" builtinId="41"/>
    <cellStyle name="好_县市旗测算-新科目（20080626）_03_2010年各地区一般预算平衡表" xfId="1767"/>
    <cellStyle name="好_汇总表" xfId="1768"/>
    <cellStyle name="60% - 强调文字颜色 4" xfId="1769" builtinId="44"/>
    <cellStyle name="常规 5 3 3" xfId="1770"/>
    <cellStyle name="好_县市旗测算-新科目（20080627）" xfId="1771"/>
    <cellStyle name="好_人员工资和公用经费" xfId="1772"/>
    <cellStyle name="好_一般预算支出口径剔除表_03_2010年各地区一般预算平衡表" xfId="1773"/>
    <cellStyle name="好_县区合并测算20080421_民生政策最低支出需求_03_2010年各地区一般预算平衡表" xfId="1774"/>
    <cellStyle name="好_行政公检法测算_县市旗测算-新科目（含人口规模效应）_财力性转移支付2010年预算参考数" xfId="1775"/>
    <cellStyle name="常规 2 21" xfId="1776"/>
    <cellStyle name="常规 2 16" xfId="1777"/>
    <cellStyle name="好_行政（人员）_民生政策最低支出需求_财力性转移支付2010年预算参考数_03_2010年各地区一般预算平衡表" xfId="1778"/>
    <cellStyle name="差_平邑" xfId="1779"/>
    <cellStyle name="好_其他部门(按照总人口测算）—20080416_不含人员经费系数_03_2010年各地区一般预算平衡表" xfId="1780"/>
    <cellStyle name="常规 8 4" xfId="1781"/>
    <cellStyle name="差_农林水和城市维护标准支出20080505－县区合计_财力性转移支付2010年预算参考数_03_2010年各地区一般预算平衡表" xfId="1782"/>
    <cellStyle name="好_2013调整事项_2018年环保局编审情况附表(环保局1)" xfId="1783"/>
    <cellStyle name="常规 2 120" xfId="1784"/>
    <cellStyle name="常规 2 115" xfId="1785"/>
    <cellStyle name="好_行政（人员）_县市旗测算-新科目（含人口规模效应）" xfId="1786"/>
    <cellStyle name="好_20河南_财力性转移支付2010年预算参考数" xfId="1787"/>
    <cellStyle name="强调文字颜色 2" xfId="1788" builtinId="33"/>
    <cellStyle name="好_文体广播事业(按照总人口测算）—20080416_不含人员经费系数_03_2010年各地区一般预算平衡表" xfId="1789"/>
    <cellStyle name="好_县区合并测算20080423(按照各省比重）_03_2010年各地区一般预算平衡表" xfId="1790"/>
    <cellStyle name="好_总帐表-许助理汇报后修改（支出）" xfId="1791"/>
    <cellStyle name="好_县区合并测算20080423(按照各省比重）_不含人员经费系数_财力性转移支付2010年预算参考数" xfId="1792"/>
    <cellStyle name="差_分科目情况_含权责发生制_2018年环保局编审情况附表(环保局1)" xfId="1793"/>
    <cellStyle name="好_河南 缺口县区测算(地方填报)_03_2010年各地区一般预算平衡表" xfId="1794"/>
    <cellStyle name="差_缺口县区测算(财政部标准)" xfId="1795"/>
    <cellStyle name="百分比 6" xfId="1796"/>
    <cellStyle name="千位分隔 2 2 3" xfId="1797"/>
    <cellStyle name="千位[0]_(人代会用)" xfId="1798"/>
    <cellStyle name="好_卫生(按照总人口测算）—20080416_不含人员经费系数_财力性转移支付2010年预算参考数_03_2010年各地区一般预算平衡表" xfId="1799"/>
    <cellStyle name="好_市辖区测算-新科目（20080626）_财力性转移支付2010年预算参考数" xfId="1800"/>
    <cellStyle name="好_核定人数下发表" xfId="1801"/>
    <cellStyle name="好_卫生部门_03_2010年各地区一般预算平衡表" xfId="1802"/>
    <cellStyle name="好_2014年津贴补贴预算调整表（医药）_2018年环保局编审情况附表9.24925115838582(1)" xfId="1803"/>
    <cellStyle name="千位分隔 2 37" xfId="1804"/>
    <cellStyle name="好_市辖区测算-新科目（20080626）_不含人员经费系数_财力性转移支付2010年预算参考数_03_2010年各地区一般预算平衡表" xfId="1805"/>
    <cellStyle name="差_分科目情况_2018年编审情况附表·h" xfId="1806"/>
    <cellStyle name="Accent2 - 60%" xfId="1807"/>
    <cellStyle name="好_按税种统计收入(201302)_to财政" xfId="1808"/>
    <cellStyle name="常规 2 137" xfId="1809"/>
    <cellStyle name="好_教育(按照总人口测算）—20080416_县市旗测算-新科目（含人口规模效应）_财力性转移支付2010年预算参考数" xfId="1810"/>
    <cellStyle name="好_2013年中央公共预算收支调整表（20140110国库司提供）_含权责发生制_2018年编审情况附表092692710024664(1)" xfId="1811"/>
    <cellStyle name="好_行政（人员）_县市旗测算-新科目（含人口规模效应）_财力性转移支付2010年预算参考数_03_2010年各地区一般预算平衡表" xfId="1812"/>
    <cellStyle name="Total" xfId="1813"/>
    <cellStyle name="差_卫生部门_财力性转移支付2010年预算参考数" xfId="1814"/>
    <cellStyle name="好_2006年22湖南_财力性转移支付2010年预算参考数" xfId="1815"/>
    <cellStyle name="千位分隔 2 15" xfId="1816"/>
    <cellStyle name="千位分隔 2 20" xfId="1817"/>
    <cellStyle name="好_1110洱源县_财力性转移支付2010年预算参考数_03_2010年各地区一般预算平衡表" xfId="1818"/>
    <cellStyle name="差_县区合并测算20080423(按照各省比重）_财力性转移支付2010年预算参考数" xfId="1819"/>
    <cellStyle name="好_2014调整事项_2018年编审情况附表·h" xfId="1820"/>
    <cellStyle name="好_2011年镇收入完成情况表-1225" xfId="1821"/>
    <cellStyle name="差_调整后--按税种统计收入(201212)_to财政" xfId="1822"/>
    <cellStyle name="好_分县成本差异系数_民生政策最低支出需求_03_2010年各地区一般预算平衡表" xfId="1823"/>
    <cellStyle name="常规 3 17" xfId="1824"/>
    <cellStyle name="好_2013年红本_含权责发生制_2018年编审情况附表·建交委" xfId="1825"/>
    <cellStyle name="差_县市旗测算-新科目（20080627）" xfId="1826"/>
    <cellStyle name="好_文体广播事业(按照总人口测算）—20080416_不含人员经费系数" xfId="1827"/>
    <cellStyle name="好_县市旗测算20080508_财力性转移支付2010年预算参考数_03_2010年各地区一般预算平衡表" xfId="1828"/>
    <cellStyle name="千位分隔 2 26" xfId="1829"/>
    <cellStyle name="千位分隔 2 31" xfId="1830"/>
    <cellStyle name="好_文体广播事业(按照总人口测算）—20080416_民生政策最低支出需求" xfId="1831"/>
    <cellStyle name="常规 5 6" xfId="1832"/>
    <cellStyle name="好_附表" xfId="1833"/>
    <cellStyle name="好_2013年中央公共预算收支调整表（20140110国库司提供）" xfId="1834"/>
    <cellStyle name="千位分隔 2 34" xfId="1835"/>
    <cellStyle name="千位分隔 2 29" xfId="1836"/>
    <cellStyle name="差_教育(按照总人口测算）—20080416_不含人员经费系数_财力性转移支付2010年预算参考数_03_2010年各地区一般预算平衡表" xfId="1837"/>
    <cellStyle name="好_2014年度支出预算调整处室汇总表_2018年编审情况附表·0497175341662" xfId="1838"/>
    <cellStyle name="常规 9 5" xfId="1839"/>
    <cellStyle name="好_县区合并测算20080423(按照各省比重）_县市旗测算-新科目（含人口规模效应）_财力性转移支付2010年预算参考数_03_2010年各地区一般预算平衡表" xfId="1840"/>
    <cellStyle name="好_同德_财力性转移支付2010年预算参考数_03_2010年各地区一般预算平衡表" xfId="1841"/>
    <cellStyle name="差_附表_03_2010年各地区一般预算平衡表" xfId="1842"/>
    <cellStyle name="好_文体广播事业(按照总人口测算）—20080416_县市旗测算-新科目（含人口规模效应）_财力性转移支付2010年预算参考数_03_2010年各地区一般预算平衡表" xfId="1843"/>
    <cellStyle name="好_农林水和城市维护标准支出20080505－县区合计_财力性转移支付2010年预算参考数" xfId="1844"/>
    <cellStyle name="_2012年公交油价补贴财力结算（2012.04）" xfId="1845"/>
    <cellStyle name="_Book1" xfId="1846"/>
    <cellStyle name="差_县市旗测算-新科目（20080626）_县市旗测算-新科目（含人口规模效应）_03_2010年各地区一般预算平衡表" xfId="1847"/>
    <cellStyle name="强调文字颜色 5" xfId="1848" builtinId="45"/>
    <cellStyle name="常规 5 11" xfId="1849"/>
    <cellStyle name="差_分科目情况_含权责发生制_2018年编审情况附表·0497175341662" xfId="1850"/>
    <cellStyle name="差_县区合并测算20080421_财力性转移支付2010年预算参考数" xfId="1851"/>
    <cellStyle name="警告文本" xfId="1852" builtinId="11"/>
    <cellStyle name="差_行政公检法测算_民生政策最低支出需求_财力性转移支付2010年预算参考数" xfId="1853"/>
    <cellStyle name="好_新建机场户管资料（2012.3.21）（1）614142650" xfId="1854"/>
    <cellStyle name="差_县区合并测算20080423(按照各省比重）_不含人员经费系数_财力性转移支付2010年预算参考数" xfId="1855"/>
    <cellStyle name="千位分隔 2 3 2" xfId="1856"/>
    <cellStyle name="好_县市旗测算20080508_县市旗测算-新科目（含人口规模效应）" xfId="1857"/>
    <cellStyle name="好_34青海_1_财力性转移支付2010年预算参考数" xfId="1858"/>
    <cellStyle name="好_农林水和城市维护标准支出20080505－县区合计_县市旗测算-新科目（含人口规模效应）_03_2010年各地区一般预算平衡表" xfId="1859"/>
    <cellStyle name="常规 33" xfId="1860"/>
    <cellStyle name="常规 28" xfId="1861"/>
    <cellStyle name="差_含权责发生制_1" xfId="1862"/>
    <cellStyle name="好_县区合并测算20080421" xfId="1863"/>
    <cellStyle name="好_2013年中央公共预算收支调整表（20140110国库司提供）_2018年环保局编审情况附表(环保局1)" xfId="1864"/>
    <cellStyle name="好_总人口_03_2010年各地区一般预算平衡表" xfId="1865"/>
    <cellStyle name="好_行政（人员）_不含人员经费系数_财力性转移支付2010年预算参考数_03_2010年各地区一般预算平衡表" xfId="1866"/>
    <cellStyle name="好_市辖区测算20080510" xfId="1867"/>
    <cellStyle name="常规 19 2 2" xfId="1868"/>
    <cellStyle name="好_县市旗测算-新科目（20080626）_不含人员经费系数" xfId="1869"/>
    <cellStyle name="千位分隔 2 5" xfId="1870"/>
    <cellStyle name="差_按税种统计收入（201211）_to财政tzh12318259" xfId="1871"/>
    <cellStyle name="常规 6 3" xfId="1872"/>
    <cellStyle name="常规 2 2 16" xfId="1873"/>
    <cellStyle name="好_县市旗测算20080508_不含人员经费系数_03_2010年各地区一般预算平衡表" xfId="1874"/>
    <cellStyle name="好_分县成本差异系数_不含人员经费系数" xfId="1875"/>
    <cellStyle name="好_城建部门" xfId="1876"/>
    <cellStyle name="烹拳 [0]_ +Foil &amp; -FOIL &amp; PAPER" xfId="1877"/>
    <cellStyle name="差_汇总_2018年编审情况附表·h" xfId="1878"/>
    <cellStyle name="好_市辖区测算-新科目（20080626）_民生政策最低支出需求" xfId="1879"/>
    <cellStyle name="好_财政供养人员" xfId="1880"/>
    <cellStyle name="差_县区合并测算20080423(按照各省比重）" xfId="1881"/>
    <cellStyle name="千位分隔[0] 2 2" xfId="1882"/>
    <cellStyle name="好_文体广播事业(按照总人口测算）—20080416_不含人员经费系数_财力性转移支付2010年预算参考数" xfId="1883"/>
    <cellStyle name="好_县市旗测算-新科目（20080627）_不含人员经费系数_财力性转移支付2010年预算参考数" xfId="1884"/>
    <cellStyle name="货币[0]" xfId="1885" builtinId="7"/>
    <cellStyle name="常规 17_附件3·2017年政府性基金收支预算情况表（民政局）1121101553181123010014821(1)" xfId="1886"/>
    <cellStyle name="好_县市旗测算-新科目（20080627）_财力性转移支付2010年预算参考数" xfId="1887"/>
    <cellStyle name="好_云南省2008年转移支付测算——州市本级考核部分及政策性测算_03_2010年各地区一般预算平衡表" xfId="1888"/>
    <cellStyle name="_2011年金融发展资金分配表" xfId="1889"/>
    <cellStyle name="常规 2 13" xfId="1890"/>
    <cellStyle name="常规 12 3 2" xfId="1891"/>
    <cellStyle name="超链接" xfId="1892" builtinId="8"/>
    <cellStyle name="好_2007年一般预算支出剔除" xfId="1893"/>
    <cellStyle name="好_人员工资和公用经费2_03_2010年各地区一般预算平衡表" xfId="1894"/>
    <cellStyle name="差_分科目情况_2018年编审情况附表092692710024664(1)" xfId="1895"/>
    <cellStyle name="好_30云南" xfId="1896"/>
    <cellStyle name="千位分隔 2 39" xfId="1897"/>
    <cellStyle name="好_县市旗测算-新科目（20080627）_民生政策最低支出需求_财力性转移支付2010年预算参考数_03_2010年各地区一般预算平衡表" xfId="1898"/>
    <cellStyle name="好_市辖区测算20080510_民生政策最低支出需求_财力性转移支付2010年预算参考数_03_2010年各地区一般预算平衡表" xfId="1899"/>
    <cellStyle name="好_2008年支出核定" xfId="1900"/>
    <cellStyle name="差_2014年津贴补贴预算调整表（医药）_2018年编审情况附表·h" xfId="1901"/>
    <cellStyle name="好_2014年度支出预算调整处室汇总表_2018年编审情况附表092692710024664(1)" xfId="1902"/>
    <cellStyle name="好_一般预算支出口径剔除表_财力性转移支付2010年预算参考数_03_2010年各地区一般预算平衡表" xfId="1903"/>
    <cellStyle name="好_2006年水利统计指标统计表_财力性转移支付2010年预算参考数_03_2010年各地区一般预算平衡表" xfId="1904"/>
    <cellStyle name="好_卫生(按照总人口测算）—20080416_财力性转移支付2010年预算参考数" xfId="1905"/>
    <cellStyle name="好_30云南_1" xfId="1906"/>
    <cellStyle name="好_测算结果汇总_财力性转移支付2010年预算参考数" xfId="1907"/>
    <cellStyle name="常规 26" xfId="1908"/>
    <cellStyle name="常规 31" xfId="1909"/>
    <cellStyle name="好_山东省民生支出标准_财力性转移支付2010年预算参考数_03_2010年各地区一般预算平衡表" xfId="1910"/>
    <cellStyle name="差_32陕西" xfId="1911"/>
    <cellStyle name="好_2006年22湖南" xfId="1912"/>
    <cellStyle name="千位分隔 2 6" xfId="1913"/>
    <cellStyle name="好_农林水和城市维护标准支出20080505－县区合计_不含人员经费系数_03_2010年各地区一般预算平衡表" xfId="1914"/>
    <cellStyle name="好_县市旗测算-新科目（20080627）_县市旗测算-新科目（含人口规模效应）_财力性转移支付2010年预算参考数" xfId="1915"/>
    <cellStyle name="好_2013年中央公共预算收支调整表（20140110国库司提供）_2018年环保局编审情况附表9.24925115838582(1)" xfId="1916"/>
    <cellStyle name="好_县市旗测算-新科目（20080627）_县市旗测算-新科目（含人口规模效应）_财力性转移支付2010年预算参考数_03_2010年各地区一般预算平衡表" xfId="1917"/>
    <cellStyle name="好_农林水和城市维护标准支出20080505－县区合计_03_2010年各地区一般预算平衡表" xfId="1918"/>
    <cellStyle name="60% - 强调文字颜色 2" xfId="1919" builtinId="36"/>
    <cellStyle name="好_云南 缺口县区测算(地方填报)_03_2010年各地区一般预算平衡表" xfId="1920"/>
    <cellStyle name="千位分隔[0] 2 3" xfId="1921"/>
    <cellStyle name="好_2014年津贴补贴预算调整表（医药）_2018年编审情况附表092692710024664(1)" xfId="1922"/>
    <cellStyle name="差_县区合并测算20080423(按照各省比重）_民生政策最低支出需求" xfId="1923"/>
    <cellStyle name="好_2008年一般预算支出预计" xfId="1924"/>
    <cellStyle name="常规 2_004-2010年增消两税返还情况表" xfId="1925"/>
    <cellStyle name="好_文体广播事业(按照总人口测算）—20080416_03_2010年各地区一般预算平衡表" xfId="1926"/>
    <cellStyle name="差_27重庆_03_2010年各地区一般预算平衡表" xfId="1927"/>
    <cellStyle name="标题 1" xfId="1928" builtinId="16"/>
    <cellStyle name="常规 2 121" xfId="1929"/>
    <cellStyle name="常规 2 116" xfId="1930"/>
    <cellStyle name="常规 35" xfId="1931"/>
    <cellStyle name="常规 40" xfId="1932"/>
    <cellStyle name="好_34青海" xfId="1933"/>
    <cellStyle name="常规 5 12" xfId="1934"/>
    <cellStyle name="好_行政(燃修费)_民生政策最低支出需求_财力性转移支付2010年预算参考数" xfId="1935"/>
    <cellStyle name="好_文体广播事业(按照总人口测算）—20080416_民生政策最低支出需求_03_2010年各地区一般预算平衡表" xfId="1936"/>
    <cellStyle name="好_县市旗测算-新科目（20080626）_民生政策最低支出需求_财力性转移支付2010年预算参考数_03_2010年各地区一般预算平衡表" xfId="1937"/>
    <cellStyle name="好_2006年水利统计指标统计表" xfId="1938"/>
    <cellStyle name="好_市辖区测算-新科目（20080626）_县市旗测算-新科目（含人口规模效应）" xfId="1939"/>
    <cellStyle name="霓付_ +Foil &amp; -FOIL &amp; PAPER" xfId="1940"/>
    <cellStyle name="好_县区合并测算20080423(按照各省比重）_民生政策最低支出需求_财力性转移支付2010年预算参考数_03_2010年各地区一般预算平衡表" xfId="1941"/>
    <cellStyle name="好_行政(燃修费)" xfId="1942"/>
    <cellStyle name="好_成本差异系数（含人口规模）_财力性转移支付2010年预算参考数" xfId="1943"/>
    <cellStyle name="常规 5 3 2" xfId="1944"/>
    <cellStyle name="千位分隔 2 2" xfId="1945"/>
    <cellStyle name="常规 2 78" xfId="1946"/>
    <cellStyle name="常规 2 83" xfId="1947"/>
    <cellStyle name="差_行政（人员）_财力性转移支付2010年预算参考数" xfId="1948"/>
    <cellStyle name="常规 4 4" xfId="1949"/>
    <cellStyle name="好_县市旗测算-新科目（20080626）_不含人员经费系数_财力性转移支付2010年预算参考数" xfId="1950"/>
    <cellStyle name="好_县市旗测算-新科目（20080626）_不含人员经费系数_03_2010年各地区一般预算平衡表" xfId="1951"/>
    <cellStyle name="好_民生政策最低支出需求" xfId="1952"/>
    <cellStyle name="常规 18 2" xfId="1953"/>
    <cellStyle name="常规 5 37" xfId="1954"/>
    <cellStyle name="差_平邑_03_2010年各地区一般预算平衡表" xfId="1955"/>
    <cellStyle name="差_行政（人员）_财力性转移支付2010年预算参考数_03_2010年各地区一般预算平衡表" xfId="1956"/>
    <cellStyle name="差_核定人数对比" xfId="1957"/>
    <cellStyle name="好_县市旗测算-新科目（20080627）_不含人员经费系数" xfId="1958"/>
    <cellStyle name="好_0605石屏县_03_2010年各地区一般预算平衡表" xfId="1959"/>
    <cellStyle name="常规 5 30" xfId="1960"/>
    <cellStyle name="常规 5 25" xfId="1961"/>
    <cellStyle name="好_卫生(按照总人口测算）—20080416_民生政策最低支出需求_03_2010年各地区一般预算平衡表" xfId="1962"/>
    <cellStyle name="常规 2 22" xfId="1963"/>
    <cellStyle name="常规 2 17" xfId="1964"/>
    <cellStyle name="差_成本差异系数_03_2010年各地区一般预算平衡表" xfId="1965"/>
    <cellStyle name="好_卫生(按照总人口测算）—20080416_县市旗测算-新科目（含人口规模效应）_03_2010年各地区一般预算平衡表" xfId="1966"/>
    <cellStyle name="烹拳_ +Foil &amp; -FOIL &amp; PAPER" xfId="1967"/>
    <cellStyle name="差_行政（人员）_县市旗测算-新科目（含人口规模效应）_03_2010年各地区一般预算平衡表" xfId="1968"/>
    <cellStyle name="20% - 强调文字颜色 3" xfId="1969" builtinId="38"/>
    <cellStyle name="好_分县成本差异系数_不含人员经费系数_财力性转移支付2010年预算参考数" xfId="1970"/>
    <cellStyle name="千位分隔 4" xfId="1971"/>
    <cellStyle name="千位分隔 2 10" xfId="1972"/>
    <cellStyle name="好_20河南_03_2010年各地区一般预算平衡表" xfId="1973"/>
    <cellStyle name="常规 29_2018年编审情况附表·0497175341662" xfId="1974"/>
    <cellStyle name="样式 1_03·2015·一般公共预算·02" xfId="1975"/>
    <cellStyle name="千位分隔 2 12" xfId="1976"/>
    <cellStyle name="好_汇总_财力性转移支付2010年预算参考数_03_2010年各地区一般预算平衡表" xfId="1977"/>
    <cellStyle name="千位分隔 2 14" xfId="1978"/>
    <cellStyle name="好_检验表（调整后）" xfId="1979"/>
    <cellStyle name="好_缺口县区测算(财政部标准)_03_2010年各地区一般预算平衡表" xfId="1980"/>
    <cellStyle name="60% - 强调文字颜色 6" xfId="1981" builtinId="52"/>
    <cellStyle name="好_缺口县区测算（11.13）" xfId="1982"/>
    <cellStyle name="好_核定人数对比_03_2010年各地区一般预算平衡表" xfId="1983"/>
    <cellStyle name="千位分隔 2 18" xfId="1984"/>
    <cellStyle name="千位分隔 2 23" xfId="1985"/>
    <cellStyle name="差_分县成本差异系数_民生政策最低支出需求_03_2010年各地区一般预算平衡表" xfId="1986"/>
    <cellStyle name="常规 2 79" xfId="1987"/>
    <cellStyle name="常规 2 84" xfId="1988"/>
    <cellStyle name="千位分隔 2 3" xfId="1989"/>
    <cellStyle name="好_行政(燃修费)_不含人员经费系数_03_2010年各地区一般预算平衡表" xfId="1990"/>
    <cellStyle name="常规 10 2 3" xfId="1991"/>
    <cellStyle name="输入" xfId="1992" builtinId="20"/>
    <cellStyle name="20% - 强调文字颜色 1" xfId="1993" builtinId="30"/>
    <cellStyle name="常规 5" xfId="1994"/>
    <cellStyle name="常规 30" xfId="1995"/>
    <cellStyle name="常规 25" xfId="1996"/>
    <cellStyle name="40% - 强调文字颜色 6" xfId="1997" builtinId="51"/>
    <cellStyle name="千位分隔" xfId="1998" builtinId="3"/>
    <cellStyle name="好_平邑_03_2010年各地区一般预算平衡表" xfId="1999"/>
    <cellStyle name="好_市辖区测算20080510_不含人员经费系数_03_2010年各地区一般预算平衡表" xfId="2000"/>
    <cellStyle name="好_市辖区测算-新科目（20080626）_民生政策最低支出需求_财力性转移支付2010年预算参考数_03_2010年各地区一般预算平衡表" xfId="2001"/>
    <cellStyle name="好_公共财政专项转移支付测算表0918" xfId="2002"/>
    <cellStyle name="千位分隔 2 35" xfId="2003"/>
    <cellStyle name="千位分隔 2 40" xfId="2004"/>
    <cellStyle name="好_行政公检法测算_民生政策最低支出需求" xfId="2005"/>
    <cellStyle name="标题 3" xfId="2006" builtinId="18"/>
    <cellStyle name="差_人员工资和公用经费3" xfId="2007"/>
    <cellStyle name="好_丽江汇总" xfId="2008"/>
    <cellStyle name="好_行政（人员）_不含人员经费系数_财力性转移支付2010年预算参考数" xfId="2009"/>
    <cellStyle name="好_县区合并测算20080423(按照各省比重）_县市旗测算-新科目（含人口规模效应）" xfId="2010"/>
    <cellStyle name="千位分隔 2 25" xfId="2011"/>
    <cellStyle name="千位分隔 2 30" xfId="2012"/>
    <cellStyle name="标题 4" xfId="2013" builtinId="19"/>
    <cellStyle name="霓付 [0]_ +Foil &amp; -FOIL &amp; PAPER" xfId="2014"/>
    <cellStyle name="20% - 强调文字颜色 4" xfId="2015" builtinId="42"/>
    <cellStyle name="好_自行调整差异系数顺序_财力性转移支付2010年预算参考数_03_2010年各地区一般预算平衡表" xfId="2016"/>
    <cellStyle name="好_行政（人员）_县市旗测算-新科目（含人口规模效应）_03_2010年各地区一般预算平衡表" xfId="2017"/>
    <cellStyle name="好_县市旗测算20080508_财力性转移支付2010年预算参考数" xfId="2018"/>
    <cellStyle name="百分比" xfId="2019" builtinId="5"/>
    <cellStyle name="60% - 强调文字颜色 1" xfId="2020" builtinId="32"/>
    <cellStyle name="好_县市旗测算-新科目（20080626）_县市旗测算-新科目（含人口规模效应）_03_2010年各地区一般预算平衡表" xfId="2021"/>
    <cellStyle name="强调 3" xfId="2022"/>
    <cellStyle name="好_县市旗测算20080508_民生政策最低支出需求" xfId="2023"/>
    <cellStyle name="差" xfId="2024" builtinId="27"/>
    <cellStyle name="好_农林水和城市维护标准支出20080505－县区合计_县市旗测算-新科目（含人口规模效应）_财力性转移支付2010年预算参考数" xfId="2025"/>
    <cellStyle name="归盒啦_95" xfId="2026"/>
    <cellStyle name="常规 58" xfId="2027"/>
    <cellStyle name="常规 63" xfId="2028"/>
    <cellStyle name="已访问的超链接" xfId="2029" builtinId="9"/>
    <cellStyle name="好_行政（人员）_县市旗测算-新科目（含人口规模效应）_财力性转移支付2010年预算参考数" xfId="2030"/>
    <cellStyle name="好_云南省2008年转移支付测算——州市本级考核部分及政策性测算_财力性转移支付2010年预算参考数" xfId="2031"/>
    <cellStyle name="后继超级链接" xfId="2032"/>
    <cellStyle name="强调文字颜色 3" xfId="2033" builtinId="37"/>
    <cellStyle name="好" xfId="2034" builtinId="26"/>
    <cellStyle name="货币" xfId="2035" builtinId="4"/>
    <cellStyle name="60% - 强调文字颜色 5" xfId="2036" builtinId="48"/>
    <cellStyle name="常规 2 45" xfId="2037"/>
    <cellStyle name="常规 2 50" xfId="2038"/>
    <cellStyle name="好_教育(按照总人口测算）—20080416" xfId="2039"/>
    <cellStyle name="强调文字颜色 1" xfId="2040" builtinId="29"/>
    <cellStyle name="好_行政公检法测算_不含人员经费系数_财力性转移支付2010年预算参考数_03_2010年各地区一般预算平衡表" xfId="2041"/>
    <cellStyle name="好_县市旗测算-新科目（20080626）_财力性转移支付2010年预算参考数_03_2010年各地区一般预算平衡表" xfId="2042"/>
    <cellStyle name="好_农林水和城市维护标准支出20080505－县区合计" xfId="2043"/>
    <cellStyle name="输出" xfId="2044" builtinId="21"/>
    <cellStyle name="好_县区合并测算20080421_财力性转移支付2010年预算参考数" xfId="2045"/>
    <cellStyle name="好_民生政策最低支出需求_财力性转移支付2010年预算参考数_03_2010年各地区一般预算平衡表" xfId="2046"/>
    <cellStyle name="千分位[0]_ 白土" xfId="2047"/>
    <cellStyle name="好_卫生(按照总人口测算）—20080416_民生政策最低支出需求_财力性转移支付2010年预算参考数_03_2010年各地区一般预算平衡表" xfId="2048"/>
    <cellStyle name="20% - 强调文字颜色 2" xfId="2049" builtinId="34"/>
    <cellStyle name="好_分科目情况_含权责发生制_2018年环保局编审情况附表9.24925115838582(1)" xfId="2050"/>
    <cellStyle name="标题" xfId="2051" builtinId="15"/>
    <cellStyle name="好_市辖区测算-新科目（20080626）_民生政策最低支出需求_财力性转移支付2010年预算参考数" xfId="2052"/>
    <cellStyle name="好_县区合并测算20080423(按照各省比重）_县市旗测算-新科目（含人口规模效应）_03_2010年各地区一般预算平衡表" xfId="2053"/>
    <cellStyle name="注释" xfId="2054" builtinId="10"/>
    <cellStyle name="标题 2" xfId="2055" builtinId="17"/>
    <cellStyle name="普通_ 白土" xfId="2056"/>
  </cellStyles>
  <tableStyles count="0" defaultTableStyle="TableStyleMedium9" defaultPivotStyle="PivotStyleLight16"/>
  <colors>
    <mruColors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5.xml"/><Relationship Id="rId8" Type="http://schemas.openxmlformats.org/officeDocument/2006/relationships/externalLink" Target="externalLinks/externalLink4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13.xml"/><Relationship Id="rId16" Type="http://schemas.openxmlformats.org/officeDocument/2006/relationships/externalLink" Target="externalLinks/externalLink12.xml"/><Relationship Id="rId15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10.xml"/><Relationship Id="rId13" Type="http://schemas.openxmlformats.org/officeDocument/2006/relationships/externalLink" Target="externalLinks/externalLink9.xml"/><Relationship Id="rId12" Type="http://schemas.openxmlformats.org/officeDocument/2006/relationships/externalLink" Target="externalLinks/externalLink8.xml"/><Relationship Id="rId11" Type="http://schemas.openxmlformats.org/officeDocument/2006/relationships/externalLink" Target="externalLinks/externalLink7.xml"/><Relationship Id="rId10" Type="http://schemas.openxmlformats.org/officeDocument/2006/relationships/externalLink" Target="externalLinks/externalLink6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K:/Documents and Settings/User/&#26700;&#38754;/&#35838;&#39064;/&#21382;&#24180;&#22269;&#23478;&#20915;&#31639;/1993-2002&#24180;&#22269;&#23478;&#25910;&#20837;&#27604;&#36739;&#3492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SHANGHAI_LF/&#39044;&#31639;&#22788;/BY/YS3/97&#20915;&#31639;&#21306;&#21439;&#26368;&#21518;&#27719;&#2463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Holly/cmhk-2000/&#21271;&#20140;&#31227;&#21160;/7.23&#27719;&#24635;&#34920;(&#21331;&#24503;)/&#35780;&#20272;&#22266;&#23450;&#36164;&#2013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/Budgetserver/&#39044;&#31639;&#21496;/BY/YS3/97&#20915;&#31639;&#21306;&#21439;&#26368;&#21518;&#27719;&#2463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2023-2024&#24180;&#19968;&#33324;&#20844;&#20849;&#39044;&#31639;&#25903;&#209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K:/Documents and Settings/User/&#26700;&#38754;/&#35838;&#39064;/&#26032;&#24314;&#25991;&#20214;&#22841;/&#35838;&#39064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//SHANGHAI_LF/2001&#21306;&#21439;&#25253;&#21578;/&#21306;&#21439;&#25903;&#20986;/&#20854;&#20182;&#25903;&#20986;&#26126;&#32454;&#34920;/12&#26376;&#20221;/01&#24180;&#24066;&#23616;&#20854;&#20182;&#25903;&#20986;&#26126;&#32454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//SHANGHAI_LF/&#39044;&#31639;&#22788;/BY/YS3/97&#20915;&#31639;&#21306;&#21439;&#26368;&#21518;&#27719;&#246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//Holly/cmhk-2000/&#21271;&#20140;&#31227;&#21160;/7.23&#27719;&#24635;&#34920;(&#21331;&#24503;)/&#35780;&#20272;&#22266;&#23450;&#36164;&#201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A:/WINDOWS.000/Desktop/&#25105;&#30340;&#20844;&#25991;&#21253;/&#36213;&#21746;&#36132;&#25991;&#20214;&#22841;/&#25253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Y:/backup/&#22791;&#20221;/&#34945;&#29790;/~~~~~~~~~~~~~~~~~~~~2012&#24180;&#20915;&#31639;&#36164;&#26009;/&#21525;&#26149;&#24311;/&#25191;&#34892;&#32452;/2007&#24180;/&#26376;&#25253;/2006&#24180;10&#26376;/&#19968;&#26376;/&#25903;&#20986;&#26376;&#25253;7&#26376;/Documents and Settings/administrator/&#26700;&#38754;/Boo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H:/&#36130;&#25919;&#20379;&#20859;&#20154;&#21592;&#20449;&#24687;&#34920;/&#25945;&#32946;/&#27896;&#27700;&#22235;&#20013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SHANGHAI_LF/2001&#21306;&#21439;&#25253;&#21578;/&#21306;&#21439;&#25903;&#20986;/&#20854;&#20182;&#25903;&#20986;&#26126;&#32454;&#34920;/12&#26376;&#20221;/01&#24180;&#24066;&#23616;&#20854;&#20182;&#25903;&#20986;&#26126;&#32454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C01-1"/>
      <sheetName val="下拉选项"/>
      <sheetName val="Sheet2"/>
      <sheetName val="mmm"/>
      <sheetName val="基础编码"/>
      <sheetName val="公路里程"/>
      <sheetName val="投入"/>
      <sheetName val="市县名单"/>
      <sheetName val="2017年区划"/>
      <sheetName val="PKx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基础编码"/>
      <sheetName val="2002年一般预算收入"/>
      <sheetName val="财政供养人员增幅"/>
      <sheetName val="工商税收"/>
      <sheetName val="参数表"/>
      <sheetName val="区划对应表"/>
      <sheetName val="C01-1"/>
      <sheetName val="四月份月报"/>
      <sheetName val="国家"/>
      <sheetName val="2009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中央"/>
      <sheetName val="类型"/>
      <sheetName val="L24"/>
      <sheetName val="本年收入合计"/>
      <sheetName val="农业人口"/>
      <sheetName val="2月"/>
      <sheetName val="漕泾"/>
      <sheetName val="2007"/>
      <sheetName val="事业发展"/>
      <sheetName val="基础数据"/>
      <sheetName val="1-4余额表"/>
      <sheetName val="Sheet1"/>
      <sheetName val="XL4Poppy"/>
      <sheetName val=""/>
      <sheetName val="_x005f_x0000__x005f_x0000__x005f_x0000__x005f_x0000__x0"/>
      <sheetName val="_x005f_x005f_x005f_x0000__x005f_x005f_x005f_x0000__x005"/>
      <sheetName val="20 运输公司"/>
      <sheetName val="_x005f_x005f_x005f_x005f_x005f_x005f_x005f_x0000__x005f"/>
      <sheetName val="市级专项格式"/>
      <sheetName val="经济科目"/>
      <sheetName val="维修租赁"/>
      <sheetName val="专项业务"/>
      <sheetName val="_x005f_x005f_x005f_x005f_x005f_x005f_x005f_x005f_x005f_x005f_"/>
      <sheetName val="行政区划"/>
      <sheetName val="POWER ASSUMPTIONS"/>
      <sheetName val="村级支出"/>
      <sheetName val="_x005f_x0000__x005f_x0000__x005"/>
      <sheetName val="_x005f_x005f_x005f_x0000__x005f"/>
      <sheetName val="_x005f_x005f_x005f_x005f_"/>
      <sheetName val="_x005f_x005f_x005f_x005f_x005f_x005f_x005f_x005f_"/>
      <sheetName val="0-实施情况汇总"/>
      <sheetName val="2019年税收收入分享"/>
      <sheetName val="土地出让收入"/>
      <sheetName val="事权与支出责任分镇汇总"/>
      <sheetName val="1-教育类基本建设"/>
      <sheetName val="2-卫生、社保类"/>
      <sheetName val="3-农业补贴类"/>
      <sheetName val="4-养护类"/>
      <sheetName val="5-建设类"/>
      <sheetName val="农业项目分镇汇总"/>
      <sheetName val="基建类项目分镇明细"/>
      <sheetName val="_x005f_x0000__x005f"/>
      <sheetName val="_x005f_x005f_"/>
      <sheetName val="_"/>
      <sheetName val="汇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2023年区本级支出"/>
      <sheetName val="2024年区本级支出"/>
      <sheetName val="国库1227"/>
      <sheetName val="2024年处室"/>
      <sheetName val="1"/>
      <sheetName val="总预算 (2)"/>
    </sheetNames>
    <sheetDataSet>
      <sheetData sheetId="0">
        <row r="497">
          <cell r="D497">
            <v>1420.4038627701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/>
      <sheetData sheetId="485"/>
      <sheetData sheetId="486"/>
      <sheetData sheetId="48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P101200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x005f_x0000__x005f_x0000__x005"/>
      <sheetName val="_x005f_x005f_x005f_x0000__x005f"/>
      <sheetName val="_x005f_x0000__x005f"/>
      <sheetName val=""/>
      <sheetName val="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2003"/>
      <sheetName val="2004"/>
      <sheetName val="2003亿元"/>
      <sheetName val="2004亿元"/>
      <sheetName val="亿元%"/>
      <sheetName val="万元%"/>
      <sheetName val="亿元% (2)"/>
      <sheetName val="C01-1"/>
      <sheetName val="P1012001"/>
      <sheetName val="四月份月报"/>
      <sheetName val="基础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  <sheetName val="四月份月报"/>
      <sheetName val="C01-1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1"/>
  <sheetViews>
    <sheetView zoomScale="89" zoomScaleNormal="89" topLeftCell="A12" workbookViewId="0">
      <selection activeCell="B33" sqref="B33"/>
    </sheetView>
  </sheetViews>
  <sheetFormatPr defaultColWidth="9" defaultRowHeight="14.25" outlineLevelCol="6"/>
  <cols>
    <col min="1" max="1" width="38.1083333333333" style="29" customWidth="1"/>
    <col min="2" max="4" width="20.8833333333333" style="29" customWidth="1"/>
    <col min="5" max="6" width="9" style="29"/>
    <col min="7" max="8" width="12.5583333333333" style="29" customWidth="1"/>
    <col min="9" max="16384" width="9" style="29"/>
  </cols>
  <sheetData>
    <row r="1" ht="13.2" customHeight="1"/>
    <row r="2" s="27" customFormat="1" ht="42" customHeight="1" spans="1:4">
      <c r="A2" s="30" t="s">
        <v>0</v>
      </c>
      <c r="B2" s="30"/>
      <c r="C2" s="30"/>
      <c r="D2" s="30"/>
    </row>
    <row r="3" s="64" customFormat="1" ht="16.2" customHeight="1" spans="1:5">
      <c r="A3" s="31"/>
      <c r="B3" s="32"/>
      <c r="C3" s="32"/>
      <c r="D3" s="33" t="s">
        <v>1</v>
      </c>
      <c r="E3" s="28"/>
    </row>
    <row r="4" s="64" customFormat="1" ht="47.4" customHeight="1" spans="1:5">
      <c r="A4" s="34" t="s">
        <v>2</v>
      </c>
      <c r="B4" s="34" t="s">
        <v>3</v>
      </c>
      <c r="C4" s="34" t="s">
        <v>4</v>
      </c>
      <c r="D4" s="34" t="s">
        <v>5</v>
      </c>
      <c r="E4" s="28"/>
    </row>
    <row r="5" s="64" customFormat="1" ht="22.95" customHeight="1" spans="1:5">
      <c r="A5" s="35" t="s">
        <v>6</v>
      </c>
      <c r="B5" s="36">
        <v>417.1391047958</v>
      </c>
      <c r="C5" s="37">
        <v>438.005456</v>
      </c>
      <c r="D5" s="65">
        <f>C5/B5*100</f>
        <v>105.002252477483</v>
      </c>
      <c r="E5" s="28"/>
    </row>
    <row r="6" s="64" customFormat="1" ht="22.95" customHeight="1" spans="1:5">
      <c r="A6" s="35" t="s">
        <v>7</v>
      </c>
      <c r="B6" s="36">
        <v>294.461414823</v>
      </c>
      <c r="C6" s="37">
        <v>324.72666</v>
      </c>
      <c r="D6" s="65">
        <f t="shared" ref="D6:D26" si="0">C6/B6*100</f>
        <v>110.27817012806</v>
      </c>
      <c r="E6" s="28"/>
    </row>
    <row r="7" s="64" customFormat="1" ht="22.95" customHeight="1" spans="1:5">
      <c r="A7" s="35" t="s">
        <v>8</v>
      </c>
      <c r="B7" s="36">
        <v>161.9522633419</v>
      </c>
      <c r="C7" s="37">
        <v>172.6006</v>
      </c>
      <c r="D7" s="65">
        <f t="shared" si="0"/>
        <v>106.574984775372</v>
      </c>
      <c r="E7" s="28"/>
    </row>
    <row r="8" s="64" customFormat="1" ht="22.95" customHeight="1" spans="1:5">
      <c r="A8" s="35" t="s">
        <v>9</v>
      </c>
      <c r="B8" s="36">
        <v>140.2611557087</v>
      </c>
      <c r="C8" s="37">
        <v>134</v>
      </c>
      <c r="D8" s="65">
        <f t="shared" si="0"/>
        <v>95.5360729226391</v>
      </c>
      <c r="E8" s="28"/>
    </row>
    <row r="9" s="64" customFormat="1" ht="22.95" customHeight="1" spans="1:5">
      <c r="A9" s="35" t="s">
        <v>10</v>
      </c>
      <c r="B9" s="36">
        <v>53.8221329499</v>
      </c>
      <c r="C9" s="37">
        <v>64</v>
      </c>
      <c r="D9" s="65">
        <f t="shared" si="0"/>
        <v>118.910188972953</v>
      </c>
      <c r="E9" s="28"/>
    </row>
    <row r="10" s="64" customFormat="1" ht="22.95" customHeight="1" spans="1:5">
      <c r="A10" s="35" t="s">
        <v>11</v>
      </c>
      <c r="B10" s="36">
        <v>176.8209702903</v>
      </c>
      <c r="C10" s="39">
        <v>192.4961</v>
      </c>
      <c r="D10" s="65">
        <f t="shared" si="0"/>
        <v>108.864972114996</v>
      </c>
      <c r="E10" s="28"/>
    </row>
    <row r="11" s="64" customFormat="1" ht="22.95" customHeight="1" spans="1:5">
      <c r="A11" s="35" t="s">
        <v>12</v>
      </c>
      <c r="B11" s="36">
        <v>8.5672</v>
      </c>
      <c r="C11" s="39">
        <v>9.8</v>
      </c>
      <c r="D11" s="65">
        <f t="shared" si="0"/>
        <v>114.389765617705</v>
      </c>
      <c r="E11" s="28"/>
    </row>
    <row r="12" s="64" customFormat="1" ht="22.95" customHeight="1" spans="1:5">
      <c r="A12" s="35" t="s">
        <v>13</v>
      </c>
      <c r="B12" s="36">
        <v>8.5672</v>
      </c>
      <c r="C12" s="37">
        <v>8</v>
      </c>
      <c r="D12" s="65">
        <f t="shared" si="0"/>
        <v>93.3794005042488</v>
      </c>
      <c r="E12" s="28"/>
    </row>
    <row r="13" s="64" customFormat="1" ht="22.95" customHeight="1" spans="1:5">
      <c r="A13" s="35" t="s">
        <v>14</v>
      </c>
      <c r="B13" s="36"/>
      <c r="C13" s="37">
        <v>1</v>
      </c>
      <c r="D13" s="65"/>
      <c r="E13" s="28"/>
    </row>
    <row r="14" s="64" customFormat="1" ht="22.95" customHeight="1" spans="1:5">
      <c r="A14" s="35" t="s">
        <v>15</v>
      </c>
      <c r="B14" s="36"/>
      <c r="C14" s="37">
        <v>0.8</v>
      </c>
      <c r="D14" s="65"/>
      <c r="E14" s="28"/>
    </row>
    <row r="15" s="64" customFormat="1" ht="22.95" customHeight="1" spans="1:5">
      <c r="A15" s="35" t="s">
        <v>16</v>
      </c>
      <c r="B15" s="36"/>
      <c r="C15" s="37"/>
      <c r="D15" s="65"/>
      <c r="E15" s="28"/>
    </row>
    <row r="16" s="64" customFormat="1" ht="22.95" customHeight="1" spans="1:5">
      <c r="A16" s="35" t="s">
        <v>17</v>
      </c>
      <c r="B16" s="36">
        <v>47.783871676</v>
      </c>
      <c r="C16" s="39">
        <v>30.3711840000001</v>
      </c>
      <c r="D16" s="65">
        <f t="shared" si="0"/>
        <v>63.5594876152625</v>
      </c>
      <c r="E16" s="28"/>
    </row>
    <row r="17" s="64" customFormat="1" ht="22.95" customHeight="1" spans="1:5">
      <c r="A17" s="40"/>
      <c r="B17" s="66"/>
      <c r="C17" s="66"/>
      <c r="D17" s="65"/>
      <c r="E17" s="28"/>
    </row>
    <row r="18" s="64" customFormat="1" ht="22.95" customHeight="1" spans="1:7">
      <c r="A18" s="40" t="s">
        <v>18</v>
      </c>
      <c r="B18" s="67">
        <v>1300.8081135856</v>
      </c>
      <c r="C18" s="67">
        <f>C16+C11+C10+C9+C8+C7+C6+C5</f>
        <v>1366</v>
      </c>
      <c r="D18" s="65">
        <f t="shared" si="0"/>
        <v>105.011645125329</v>
      </c>
      <c r="E18" s="28"/>
      <c r="G18" s="73"/>
    </row>
    <row r="19" s="64" customFormat="1" ht="22.95" customHeight="1" spans="1:5">
      <c r="A19" s="40"/>
      <c r="B19" s="45"/>
      <c r="C19" s="68"/>
      <c r="D19" s="65"/>
      <c r="E19" s="28"/>
    </row>
    <row r="20" s="64" customFormat="1" ht="22.95" customHeight="1" spans="1:5">
      <c r="A20" s="44" t="s">
        <v>19</v>
      </c>
      <c r="B20" s="45">
        <f>3345704.54/10000</f>
        <v>334.570454</v>
      </c>
      <c r="C20" s="46">
        <v>235.002528</v>
      </c>
      <c r="D20" s="65">
        <f t="shared" si="0"/>
        <v>70.2400720656583</v>
      </c>
      <c r="E20" s="28"/>
    </row>
    <row r="21" s="64" customFormat="1" ht="22.95" customHeight="1" spans="1:5">
      <c r="A21" s="44" t="s">
        <v>20</v>
      </c>
      <c r="B21" s="45">
        <v>93.3</v>
      </c>
      <c r="C21" s="46"/>
      <c r="D21" s="65"/>
      <c r="E21" s="28"/>
    </row>
    <row r="22" s="64" customFormat="1" ht="22.95" customHeight="1" spans="1:5">
      <c r="A22" s="44" t="s">
        <v>21</v>
      </c>
      <c r="B22" s="45">
        <v>10.1762</v>
      </c>
      <c r="C22" s="46">
        <v>5.9066</v>
      </c>
      <c r="D22" s="65">
        <f t="shared" si="0"/>
        <v>58.043277451308</v>
      </c>
      <c r="E22" s="28"/>
    </row>
    <row r="23" s="64" customFormat="1" ht="22.95" customHeight="1" spans="1:5">
      <c r="A23" s="44" t="s">
        <v>22</v>
      </c>
      <c r="B23" s="45">
        <v>8.7765237338</v>
      </c>
      <c r="C23" s="46">
        <v>8.910872</v>
      </c>
      <c r="D23" s="65">
        <f t="shared" si="0"/>
        <v>101.53076856253</v>
      </c>
      <c r="E23" s="28"/>
    </row>
    <row r="24" s="64" customFormat="1" ht="22.95" customHeight="1" spans="1:5">
      <c r="A24" s="47" t="s">
        <v>23</v>
      </c>
      <c r="B24" s="45">
        <v>170.18</v>
      </c>
      <c r="C24" s="46">
        <v>137.86</v>
      </c>
      <c r="D24" s="65">
        <f t="shared" si="0"/>
        <v>81.0083441062405</v>
      </c>
      <c r="E24" s="28"/>
    </row>
    <row r="25" s="64" customFormat="1" ht="22.95" customHeight="1" spans="1:5">
      <c r="A25" s="40"/>
      <c r="B25" s="67"/>
      <c r="C25" s="69"/>
      <c r="D25" s="65"/>
      <c r="E25" s="28"/>
    </row>
    <row r="26" s="64" customFormat="1" ht="22.95" customHeight="1" spans="1:5">
      <c r="A26" s="40" t="s">
        <v>24</v>
      </c>
      <c r="B26" s="67">
        <f>SUM(B18:B24)</f>
        <v>1917.8112913194</v>
      </c>
      <c r="C26" s="67">
        <f>SUM(C18:C24)</f>
        <v>1753.68</v>
      </c>
      <c r="D26" s="65">
        <f t="shared" si="0"/>
        <v>91.4417392335571</v>
      </c>
      <c r="E26" s="28"/>
    </row>
    <row r="27" ht="61.2" customHeight="1" spans="1:5">
      <c r="A27" s="50" t="s">
        <v>25</v>
      </c>
      <c r="B27" s="50"/>
      <c r="C27" s="50"/>
      <c r="D27" s="50"/>
      <c r="E27" s="28"/>
    </row>
    <row r="28" spans="1:5">
      <c r="A28" s="28"/>
      <c r="B28" s="28"/>
      <c r="C28" s="28"/>
      <c r="D28" s="28"/>
      <c r="E28" s="28"/>
    </row>
    <row r="29" spans="1:5">
      <c r="A29" s="28"/>
      <c r="B29" s="70"/>
      <c r="C29" s="70"/>
      <c r="D29" s="70"/>
      <c r="E29" s="28"/>
    </row>
    <row r="30" spans="1:5">
      <c r="A30" s="28"/>
      <c r="B30" s="71"/>
      <c r="C30" s="71"/>
      <c r="D30" s="71"/>
      <c r="E30" s="71"/>
    </row>
    <row r="31" spans="2:4">
      <c r="B31" s="72"/>
      <c r="C31" s="72"/>
      <c r="D31" s="72"/>
    </row>
  </sheetData>
  <mergeCells count="2">
    <mergeCell ref="A2:D2"/>
    <mergeCell ref="A27:D27"/>
  </mergeCells>
  <printOptions horizontalCentered="1"/>
  <pageMargins left="0.354330708661417" right="0.354330708661417" top="0.984251968503937" bottom="0.78740157480315" header="0.511811023622047" footer="0.511811023622047"/>
  <pageSetup paperSize="9" scale="97" fitToHeight="1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7"/>
  <sheetViews>
    <sheetView topLeftCell="A11" workbookViewId="0">
      <selection activeCell="B8" sqref="B8"/>
    </sheetView>
  </sheetViews>
  <sheetFormatPr defaultColWidth="9" defaultRowHeight="14.25" outlineLevelCol="3"/>
  <cols>
    <col min="1" max="1" width="38.1083333333333" style="55" customWidth="1"/>
    <col min="2" max="4" width="20.8833333333333" style="55" customWidth="1"/>
    <col min="5" max="5" width="9" style="56"/>
    <col min="6" max="6" width="12.625" style="56"/>
    <col min="7" max="7" width="11.5" style="56"/>
    <col min="8" max="8" width="12.625" style="56"/>
    <col min="9" max="16384" width="9" style="56"/>
  </cols>
  <sheetData>
    <row r="1" s="54" customFormat="1" ht="33.75" customHeight="1" spans="1:4">
      <c r="A1" s="57" t="s">
        <v>26</v>
      </c>
      <c r="B1" s="57"/>
      <c r="C1" s="57"/>
      <c r="D1" s="57"/>
    </row>
    <row r="2" s="6" customFormat="1" ht="16.2" customHeight="1" spans="4:4">
      <c r="D2" s="7" t="s">
        <v>1</v>
      </c>
    </row>
    <row r="3" s="6" customFormat="1" ht="44.25" customHeight="1" spans="1:4">
      <c r="A3" s="8" t="s">
        <v>2</v>
      </c>
      <c r="B3" s="9" t="s">
        <v>3</v>
      </c>
      <c r="C3" s="9" t="s">
        <v>4</v>
      </c>
      <c r="D3" s="9" t="s">
        <v>5</v>
      </c>
    </row>
    <row r="4" s="6" customFormat="1" ht="21.9" customHeight="1" spans="1:4">
      <c r="A4" s="58" t="s">
        <v>27</v>
      </c>
      <c r="B4" s="46">
        <v>59.5728479128</v>
      </c>
      <c r="C4" s="45">
        <v>63.2529059528</v>
      </c>
      <c r="D4" s="59">
        <f>C4/B4*100</f>
        <v>106.177408280676</v>
      </c>
    </row>
    <row r="5" s="6" customFormat="1" ht="21.9" customHeight="1" spans="1:4">
      <c r="A5" s="58" t="s">
        <v>28</v>
      </c>
      <c r="B5" s="46">
        <v>0.6403377922</v>
      </c>
      <c r="C5" s="45">
        <v>0.8022161734</v>
      </c>
      <c r="D5" s="59">
        <f t="shared" ref="D5:D36" si="0">C5/B5*100</f>
        <v>125.280154189219</v>
      </c>
    </row>
    <row r="6" s="6" customFormat="1" ht="21.9" customHeight="1" spans="1:4">
      <c r="A6" s="58" t="s">
        <v>29</v>
      </c>
      <c r="B6" s="46">
        <v>52.1313544852</v>
      </c>
      <c r="C6" s="45">
        <v>58.801706718</v>
      </c>
      <c r="D6" s="59">
        <f t="shared" si="0"/>
        <v>112.79527896152</v>
      </c>
    </row>
    <row r="7" s="6" customFormat="1" ht="21.9" customHeight="1" spans="1:4">
      <c r="A7" s="58" t="s">
        <v>30</v>
      </c>
      <c r="B7" s="46">
        <v>198.8813121567</v>
      </c>
      <c r="C7" s="45">
        <v>215.8214734171</v>
      </c>
      <c r="D7" s="59">
        <f t="shared" si="0"/>
        <v>108.517724001666</v>
      </c>
    </row>
    <row r="8" s="6" customFormat="1" ht="21.9" customHeight="1" spans="1:4">
      <c r="A8" s="58" t="s">
        <v>31</v>
      </c>
      <c r="B8" s="46">
        <v>90.542553004</v>
      </c>
      <c r="C8" s="45">
        <v>98.2696165466</v>
      </c>
      <c r="D8" s="59">
        <f t="shared" si="0"/>
        <v>108.534178997867</v>
      </c>
    </row>
    <row r="9" s="6" customFormat="1" ht="21.9" customHeight="1" spans="1:4">
      <c r="A9" s="58" t="s">
        <v>32</v>
      </c>
      <c r="B9" s="46">
        <v>14.3597821873</v>
      </c>
      <c r="C9" s="45">
        <v>21.4320530072</v>
      </c>
      <c r="D9" s="59">
        <f t="shared" si="0"/>
        <v>149.250543828964</v>
      </c>
    </row>
    <row r="10" s="6" customFormat="1" ht="21.9" customHeight="1" spans="1:4">
      <c r="A10" s="58" t="s">
        <v>33</v>
      </c>
      <c r="B10" s="46">
        <v>132.4202326147</v>
      </c>
      <c r="C10" s="45">
        <v>150.5271541716</v>
      </c>
      <c r="D10" s="59">
        <f t="shared" si="0"/>
        <v>113.673833068686</v>
      </c>
    </row>
    <row r="11" s="6" customFormat="1" ht="21.9" customHeight="1" spans="1:4">
      <c r="A11" s="58" t="s">
        <v>34</v>
      </c>
      <c r="B11" s="46">
        <v>117.4499898638</v>
      </c>
      <c r="C11" s="45">
        <v>96.2121945811</v>
      </c>
      <c r="D11" s="59">
        <f t="shared" si="0"/>
        <v>81.9175844056451</v>
      </c>
    </row>
    <row r="12" s="6" customFormat="1" ht="21.9" customHeight="1" spans="1:4">
      <c r="A12" s="58" t="s">
        <v>35</v>
      </c>
      <c r="B12" s="46">
        <v>3.9243036493</v>
      </c>
      <c r="C12" s="45">
        <v>7.03663392</v>
      </c>
      <c r="D12" s="59">
        <f t="shared" si="0"/>
        <v>179.309109305422</v>
      </c>
    </row>
    <row r="13" s="6" customFormat="1" ht="21.9" customHeight="1" spans="1:4">
      <c r="A13" s="58" t="s">
        <v>36</v>
      </c>
      <c r="B13" s="46">
        <v>331.6550906287</v>
      </c>
      <c r="C13" s="45">
        <v>202.6066377523</v>
      </c>
      <c r="D13" s="59">
        <f t="shared" si="0"/>
        <v>61.0895606541814</v>
      </c>
    </row>
    <row r="14" s="6" customFormat="1" ht="21.9" customHeight="1" spans="1:4">
      <c r="A14" s="58" t="s">
        <v>37</v>
      </c>
      <c r="B14" s="46">
        <v>77.2140337437</v>
      </c>
      <c r="C14" s="45">
        <f>84.6620685359-2.8</f>
        <v>81.8620685359</v>
      </c>
      <c r="D14" s="59">
        <f t="shared" si="0"/>
        <v>106.01967617393</v>
      </c>
    </row>
    <row r="15" s="6" customFormat="1" ht="21.9" customHeight="1" spans="1:4">
      <c r="A15" s="58" t="s">
        <v>38</v>
      </c>
      <c r="B15" s="46">
        <v>65.1093564771</v>
      </c>
      <c r="C15" s="45">
        <v>47.281320612</v>
      </c>
      <c r="D15" s="59">
        <f t="shared" si="0"/>
        <v>72.6183196552244</v>
      </c>
    </row>
    <row r="16" s="6" customFormat="1" ht="21.9" customHeight="1" spans="1:4">
      <c r="A16" s="58" t="s">
        <v>39</v>
      </c>
      <c r="B16" s="46">
        <v>366.3042938206</v>
      </c>
      <c r="C16" s="45">
        <f>356.4871153309+20</f>
        <v>376.4871153309</v>
      </c>
      <c r="D16" s="59">
        <f t="shared" si="0"/>
        <v>102.779880466071</v>
      </c>
    </row>
    <row r="17" s="6" customFormat="1" ht="21.9" customHeight="1" spans="1:4">
      <c r="A17" s="58" t="s">
        <v>40</v>
      </c>
      <c r="B17" s="46">
        <v>4.3562290451</v>
      </c>
      <c r="C17" s="45">
        <v>4.655</v>
      </c>
      <c r="D17" s="59">
        <f t="shared" si="0"/>
        <v>106.858476719356</v>
      </c>
    </row>
    <row r="18" s="6" customFormat="1" ht="21.9" customHeight="1" spans="1:4">
      <c r="A18" s="58" t="s">
        <v>41</v>
      </c>
      <c r="B18" s="46">
        <v>2.6029585757</v>
      </c>
      <c r="C18" s="45">
        <v>31.0295196</v>
      </c>
      <c r="D18" s="60" t="s">
        <v>42</v>
      </c>
    </row>
    <row r="19" s="6" customFormat="1" ht="21.9" customHeight="1" spans="1:4">
      <c r="A19" s="58" t="s">
        <v>43</v>
      </c>
      <c r="B19" s="46">
        <v>1.611476415</v>
      </c>
      <c r="C19" s="45">
        <v>1.59665</v>
      </c>
      <c r="D19" s="59">
        <f t="shared" si="0"/>
        <v>99.0799483714442</v>
      </c>
    </row>
    <row r="20" s="6" customFormat="1" ht="21.9" customHeight="1" spans="1:4">
      <c r="A20" s="58" t="s">
        <v>44</v>
      </c>
      <c r="B20" s="46">
        <v>1.6309049438</v>
      </c>
      <c r="C20" s="45">
        <v>1.8918783689</v>
      </c>
      <c r="D20" s="59">
        <f t="shared" si="0"/>
        <v>116.001755718021</v>
      </c>
    </row>
    <row r="21" s="6" customFormat="1" ht="21.9" customHeight="1" spans="1:4">
      <c r="A21" s="58" t="s">
        <v>45</v>
      </c>
      <c r="B21" s="46">
        <v>38.5140342823</v>
      </c>
      <c r="C21" s="45">
        <v>33.0308187868</v>
      </c>
      <c r="D21" s="59">
        <f t="shared" si="0"/>
        <v>85.7630715720167</v>
      </c>
    </row>
    <row r="22" s="6" customFormat="1" ht="21.9" customHeight="1" spans="1:4">
      <c r="A22" s="58" t="s">
        <v>46</v>
      </c>
      <c r="B22" s="46">
        <v>0.2686267366</v>
      </c>
      <c r="C22" s="45">
        <v>1.0835916</v>
      </c>
      <c r="D22" s="60" t="s">
        <v>47</v>
      </c>
    </row>
    <row r="23" s="6" customFormat="1" ht="21.9" customHeight="1" spans="1:4">
      <c r="A23" s="58" t="s">
        <v>48</v>
      </c>
      <c r="B23" s="46">
        <v>6.8727346772</v>
      </c>
      <c r="C23" s="45">
        <v>7.2310883308</v>
      </c>
      <c r="D23" s="59">
        <f t="shared" si="0"/>
        <v>105.214134844879</v>
      </c>
    </row>
    <row r="24" s="6" customFormat="1" ht="21.9" customHeight="1" spans="1:4">
      <c r="A24" s="58" t="s">
        <v>49</v>
      </c>
      <c r="B24" s="46"/>
      <c r="C24" s="45">
        <v>41.55</v>
      </c>
      <c r="D24" s="59"/>
    </row>
    <row r="25" s="6" customFormat="1" ht="21.9" customHeight="1" spans="1:4">
      <c r="A25" s="58" t="s">
        <v>50</v>
      </c>
      <c r="B25" s="46">
        <v>2.1553243583</v>
      </c>
      <c r="C25" s="45">
        <f>69.5300356346+2.8-20</f>
        <v>52.3300356346</v>
      </c>
      <c r="D25" s="60" t="s">
        <v>51</v>
      </c>
    </row>
    <row r="26" s="6" customFormat="1" ht="19.5" customHeight="1" spans="1:4">
      <c r="A26" s="58" t="s">
        <v>52</v>
      </c>
      <c r="B26" s="46">
        <v>15.4243854</v>
      </c>
      <c r="C26" s="45">
        <v>15.20832096</v>
      </c>
      <c r="D26" s="59">
        <f t="shared" si="0"/>
        <v>98.5992022735635</v>
      </c>
    </row>
    <row r="27" s="6" customFormat="1" ht="19.5" customHeight="1" spans="1:4">
      <c r="A27" s="58"/>
      <c r="B27" s="46"/>
      <c r="C27" s="45"/>
      <c r="D27" s="59"/>
    </row>
    <row r="28" s="6" customFormat="1" ht="19.5" customHeight="1" spans="1:4">
      <c r="A28" s="61" t="s">
        <v>53</v>
      </c>
      <c r="B28" s="46">
        <f>SUM(B4:B26)</f>
        <v>1583.6421627701</v>
      </c>
      <c r="C28" s="46">
        <f>SUM(C4:C26)</f>
        <v>1610</v>
      </c>
      <c r="D28" s="59">
        <f t="shared" si="0"/>
        <v>101.664380871484</v>
      </c>
    </row>
    <row r="29" s="6" customFormat="1" ht="19.5" customHeight="1" spans="1:4">
      <c r="A29" s="61"/>
      <c r="B29" s="46"/>
      <c r="C29" s="45"/>
      <c r="D29" s="59"/>
    </row>
    <row r="30" s="6" customFormat="1" ht="19.5" customHeight="1" spans="1:4">
      <c r="A30" s="62" t="s">
        <v>54</v>
      </c>
      <c r="B30" s="46">
        <v>74.381746</v>
      </c>
      <c r="C30" s="45">
        <v>75.68</v>
      </c>
      <c r="D30" s="59">
        <f t="shared" si="0"/>
        <v>101.745393285068</v>
      </c>
    </row>
    <row r="31" s="6" customFormat="1" ht="19.5" customHeight="1" spans="1:4">
      <c r="A31" s="62" t="s">
        <v>55</v>
      </c>
      <c r="B31" s="46">
        <v>88.5477</v>
      </c>
      <c r="C31" s="45">
        <v>68</v>
      </c>
      <c r="D31" s="59">
        <f t="shared" si="0"/>
        <v>76.7947671142221</v>
      </c>
    </row>
    <row r="32" s="6" customFormat="1" ht="19.5" customHeight="1" spans="1:4">
      <c r="A32" s="62" t="s">
        <v>56</v>
      </c>
      <c r="B32" s="46">
        <v>162.3288105493</v>
      </c>
      <c r="C32" s="45"/>
      <c r="D32" s="59"/>
    </row>
    <row r="33" s="6" customFormat="1" ht="19.5" customHeight="1" spans="1:4">
      <c r="A33" s="62" t="s">
        <v>57</v>
      </c>
      <c r="B33" s="46"/>
      <c r="C33" s="45"/>
      <c r="D33" s="59"/>
    </row>
    <row r="34" s="6" customFormat="1" ht="19.5" customHeight="1" spans="1:4">
      <c r="A34" s="62" t="s">
        <v>58</v>
      </c>
      <c r="B34" s="46">
        <v>8.910872</v>
      </c>
      <c r="C34" s="45"/>
      <c r="D34" s="59"/>
    </row>
    <row r="35" s="6" customFormat="1" ht="19.5" customHeight="1" spans="1:4">
      <c r="A35" s="62"/>
      <c r="B35" s="46"/>
      <c r="C35" s="45"/>
      <c r="D35" s="59"/>
    </row>
    <row r="36" s="6" customFormat="1" ht="19.5" customHeight="1" spans="1:4">
      <c r="A36" s="61" t="s">
        <v>24</v>
      </c>
      <c r="B36" s="46">
        <f>SUM(B28:B34)</f>
        <v>1917.8112913194</v>
      </c>
      <c r="C36" s="46">
        <f>SUM(C28:C34)</f>
        <v>1753.68</v>
      </c>
      <c r="D36" s="59">
        <f t="shared" si="0"/>
        <v>91.4417392335571</v>
      </c>
    </row>
    <row r="37" spans="2:4">
      <c r="B37" s="63"/>
      <c r="C37" s="63"/>
      <c r="D37" s="63"/>
    </row>
  </sheetData>
  <mergeCells count="1">
    <mergeCell ref="A1:D1"/>
  </mergeCells>
  <printOptions horizontalCentered="1"/>
  <pageMargins left="0.354330708661417" right="0.354330708661417" top="0.984251968503937" bottom="0.78740157480315" header="0.511811023622047" footer="0.511811023622047"/>
  <pageSetup paperSize="9" scale="8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zoomScale="78" zoomScaleNormal="78" workbookViewId="0">
      <selection activeCell="G21" sqref="G21"/>
    </sheetView>
  </sheetViews>
  <sheetFormatPr defaultColWidth="9" defaultRowHeight="14.25" outlineLevelCol="6"/>
  <cols>
    <col min="1" max="1" width="38.1083333333333" style="29" customWidth="1"/>
    <col min="2" max="4" width="20.8833333333333" style="29" customWidth="1"/>
    <col min="5" max="5" width="9" style="29"/>
    <col min="6" max="7" width="13.4416666666667" style="29" customWidth="1"/>
    <col min="8" max="16384" width="9" style="29"/>
  </cols>
  <sheetData>
    <row r="1" ht="13.2" customHeight="1"/>
    <row r="2" s="27" customFormat="1" ht="42" customHeight="1" spans="1:4">
      <c r="A2" s="30" t="s">
        <v>59</v>
      </c>
      <c r="B2" s="30"/>
      <c r="C2" s="30"/>
      <c r="D2" s="30"/>
    </row>
    <row r="3" s="28" customFormat="1" ht="16.2" customHeight="1" spans="1:4">
      <c r="A3" s="31"/>
      <c r="B3" s="32"/>
      <c r="C3" s="32"/>
      <c r="D3" s="33" t="s">
        <v>1</v>
      </c>
    </row>
    <row r="4" s="28" customFormat="1" ht="47.4" customHeight="1" spans="1:4">
      <c r="A4" s="34" t="s">
        <v>2</v>
      </c>
      <c r="B4" s="34" t="s">
        <v>3</v>
      </c>
      <c r="C4" s="34" t="s">
        <v>4</v>
      </c>
      <c r="D4" s="34" t="s">
        <v>5</v>
      </c>
    </row>
    <row r="5" s="28" customFormat="1" ht="22.95" customHeight="1" spans="1:4">
      <c r="A5" s="35" t="s">
        <v>6</v>
      </c>
      <c r="B5" s="36">
        <v>371.2791047958</v>
      </c>
      <c r="C5" s="37">
        <f>438.01-48.15+0.2</f>
        <v>390.06</v>
      </c>
      <c r="D5" s="38">
        <f>C5/B5*100</f>
        <v>105.058430426493</v>
      </c>
    </row>
    <row r="6" s="28" customFormat="1" ht="22.95" customHeight="1" spans="1:4">
      <c r="A6" s="35" t="s">
        <v>7</v>
      </c>
      <c r="B6" s="36">
        <v>270.031414823</v>
      </c>
      <c r="C6" s="37">
        <f>324.73-25.65+0.1</f>
        <v>299.18</v>
      </c>
      <c r="D6" s="38">
        <f t="shared" ref="D6:D26" si="0">C6/B6*100</f>
        <v>110.794516332889</v>
      </c>
    </row>
    <row r="7" s="28" customFormat="1" ht="22.95" customHeight="1" spans="1:4">
      <c r="A7" s="35" t="s">
        <v>8</v>
      </c>
      <c r="B7" s="36">
        <v>153.4222633419</v>
      </c>
      <c r="C7" s="37">
        <f>172.6-8.96+0.03</f>
        <v>163.67</v>
      </c>
      <c r="D7" s="38">
        <f t="shared" si="0"/>
        <v>106.679432590082</v>
      </c>
    </row>
    <row r="8" s="28" customFormat="1" ht="22.95" customHeight="1" spans="1:4">
      <c r="A8" s="35" t="s">
        <v>9</v>
      </c>
      <c r="B8" s="36">
        <v>140.2611557087</v>
      </c>
      <c r="C8" s="37">
        <f>134</f>
        <v>134</v>
      </c>
      <c r="D8" s="38">
        <f t="shared" si="0"/>
        <v>95.5360729226391</v>
      </c>
    </row>
    <row r="9" s="28" customFormat="1" ht="22.95" customHeight="1" spans="1:4">
      <c r="A9" s="35" t="s">
        <v>10</v>
      </c>
      <c r="B9" s="36">
        <v>53.8221329499</v>
      </c>
      <c r="C9" s="37">
        <f>64</f>
        <v>64</v>
      </c>
      <c r="D9" s="38">
        <f t="shared" si="0"/>
        <v>118.910188972953</v>
      </c>
    </row>
    <row r="10" s="28" customFormat="1" ht="22.95" customHeight="1" spans="1:4">
      <c r="A10" s="35" t="s">
        <v>11</v>
      </c>
      <c r="B10" s="36">
        <v>150.5609702903</v>
      </c>
      <c r="C10" s="37">
        <f>192.5-27.58</f>
        <v>164.92</v>
      </c>
      <c r="D10" s="38">
        <f t="shared" si="0"/>
        <v>109.537019907626</v>
      </c>
    </row>
    <row r="11" s="28" customFormat="1" ht="22.95" customHeight="1" spans="1:4">
      <c r="A11" s="35" t="s">
        <v>12</v>
      </c>
      <c r="B11" s="36">
        <v>8.5672</v>
      </c>
      <c r="C11" s="39">
        <v>9.8</v>
      </c>
      <c r="D11" s="38">
        <f t="shared" si="0"/>
        <v>114.389765617705</v>
      </c>
    </row>
    <row r="12" s="28" customFormat="1" ht="22.95" customHeight="1" spans="1:4">
      <c r="A12" s="35" t="s">
        <v>13</v>
      </c>
      <c r="B12" s="36">
        <v>8.5672</v>
      </c>
      <c r="C12" s="37">
        <v>8</v>
      </c>
      <c r="D12" s="38">
        <f t="shared" si="0"/>
        <v>93.3794005042488</v>
      </c>
    </row>
    <row r="13" s="28" customFormat="1" ht="22.95" customHeight="1" spans="1:4">
      <c r="A13" s="35" t="s">
        <v>14</v>
      </c>
      <c r="B13" s="36"/>
      <c r="C13" s="37">
        <v>1</v>
      </c>
      <c r="D13" s="38"/>
    </row>
    <row r="14" s="28" customFormat="1" ht="22.95" customHeight="1" spans="1:4">
      <c r="A14" s="35" t="s">
        <v>15</v>
      </c>
      <c r="B14" s="36"/>
      <c r="C14" s="37">
        <v>0.8</v>
      </c>
      <c r="D14" s="38"/>
    </row>
    <row r="15" s="28" customFormat="1" ht="22.95" customHeight="1" spans="1:4">
      <c r="A15" s="35" t="s">
        <v>16</v>
      </c>
      <c r="B15" s="36"/>
      <c r="C15" s="37"/>
      <c r="D15" s="38"/>
    </row>
    <row r="16" s="28" customFormat="1" ht="22.95" customHeight="1" spans="1:4">
      <c r="A16" s="35" t="s">
        <v>17</v>
      </c>
      <c r="B16" s="36">
        <v>47.783871676</v>
      </c>
      <c r="C16" s="39">
        <v>30.37</v>
      </c>
      <c r="D16" s="38">
        <f t="shared" si="0"/>
        <v>63.5570097917656</v>
      </c>
    </row>
    <row r="17" s="28" customFormat="1" ht="22.95" customHeight="1" spans="1:4">
      <c r="A17" s="40"/>
      <c r="B17" s="41"/>
      <c r="C17" s="41"/>
      <c r="D17" s="38"/>
    </row>
    <row r="18" s="28" customFormat="1" ht="22.95" customHeight="1" spans="1:6">
      <c r="A18" s="40" t="s">
        <v>18</v>
      </c>
      <c r="B18" s="42">
        <f>SUM(B5:B11,B16)</f>
        <v>1195.7281135856</v>
      </c>
      <c r="C18" s="42">
        <f>SUM(C5:C11,C16)</f>
        <v>1256</v>
      </c>
      <c r="D18" s="38">
        <f t="shared" si="0"/>
        <v>105.040601264585</v>
      </c>
      <c r="F18" s="52"/>
    </row>
    <row r="19" s="28" customFormat="1" ht="22.95" customHeight="1" spans="1:7">
      <c r="A19" s="40"/>
      <c r="B19" s="43"/>
      <c r="C19" s="43"/>
      <c r="D19" s="38"/>
      <c r="G19" s="53"/>
    </row>
    <row r="20" s="28" customFormat="1" ht="22.95" customHeight="1" spans="1:4">
      <c r="A20" s="44" t="s">
        <v>19</v>
      </c>
      <c r="B20" s="45">
        <f>3345704.54/10000</f>
        <v>334.570454</v>
      </c>
      <c r="C20" s="46">
        <v>235.002528</v>
      </c>
      <c r="D20" s="38">
        <f t="shared" si="0"/>
        <v>70.2400720656583</v>
      </c>
    </row>
    <row r="21" s="28" customFormat="1" ht="22.95" customHeight="1" spans="1:4">
      <c r="A21" s="44" t="s">
        <v>20</v>
      </c>
      <c r="B21" s="45">
        <v>93.3</v>
      </c>
      <c r="C21" s="46"/>
      <c r="D21" s="38"/>
    </row>
    <row r="22" s="28" customFormat="1" ht="22.95" customHeight="1" spans="1:4">
      <c r="A22" s="44" t="s">
        <v>21</v>
      </c>
      <c r="B22" s="45">
        <v>10.1762</v>
      </c>
      <c r="C22" s="46">
        <v>5.9066</v>
      </c>
      <c r="D22" s="38">
        <f t="shared" si="0"/>
        <v>58.043277451308</v>
      </c>
    </row>
    <row r="23" s="28" customFormat="1" ht="22.95" customHeight="1" spans="1:4">
      <c r="A23" s="44" t="s">
        <v>22</v>
      </c>
      <c r="B23" s="45">
        <v>8.7765237338</v>
      </c>
      <c r="C23" s="46">
        <v>8.910872</v>
      </c>
      <c r="D23" s="38">
        <f t="shared" si="0"/>
        <v>101.53076856253</v>
      </c>
    </row>
    <row r="24" s="28" customFormat="1" ht="22.95" customHeight="1" spans="1:4">
      <c r="A24" s="47" t="s">
        <v>23</v>
      </c>
      <c r="B24" s="45">
        <v>170.18</v>
      </c>
      <c r="C24" s="46">
        <v>137.86</v>
      </c>
      <c r="D24" s="38">
        <f t="shared" si="0"/>
        <v>81.0083441062405</v>
      </c>
    </row>
    <row r="25" s="28" customFormat="1" ht="22.95" customHeight="1" spans="1:4">
      <c r="A25" s="40"/>
      <c r="B25" s="48"/>
      <c r="C25" s="49"/>
      <c r="D25" s="38"/>
    </row>
    <row r="26" s="28" customFormat="1" ht="22.95" customHeight="1" spans="1:4">
      <c r="A26" s="40" t="s">
        <v>24</v>
      </c>
      <c r="B26" s="42">
        <f>SUM(B18:B24)</f>
        <v>1812.7312913194</v>
      </c>
      <c r="C26" s="42">
        <f>SUM(C18:C24)</f>
        <v>1643.68</v>
      </c>
      <c r="D26" s="38">
        <f t="shared" si="0"/>
        <v>90.6742222562752</v>
      </c>
    </row>
    <row r="27" ht="93.6" customHeight="1" spans="1:5">
      <c r="A27" s="50" t="s">
        <v>60</v>
      </c>
      <c r="B27" s="50"/>
      <c r="C27" s="50"/>
      <c r="D27" s="50"/>
      <c r="E27" s="28"/>
    </row>
    <row r="28" spans="1:5">
      <c r="A28" s="28"/>
      <c r="B28" s="51"/>
      <c r="C28" s="28"/>
      <c r="D28" s="28"/>
      <c r="E28" s="28"/>
    </row>
    <row r="29" spans="1:5">
      <c r="A29" s="28"/>
      <c r="B29" s="28"/>
      <c r="C29" s="28"/>
      <c r="D29" s="28"/>
      <c r="E29" s="28"/>
    </row>
    <row r="30" spans="1:5">
      <c r="A30" s="28"/>
      <c r="B30" s="28"/>
      <c r="C30" s="28"/>
      <c r="D30" s="28"/>
      <c r="E30" s="28"/>
    </row>
  </sheetData>
  <mergeCells count="2">
    <mergeCell ref="A2:D2"/>
    <mergeCell ref="A27:D27"/>
  </mergeCells>
  <printOptions horizontalCentered="1"/>
  <pageMargins left="0.354330708661417" right="0.354330708661417" top="0.984251968503937" bottom="0.78740157480315" header="0.511811023622047" footer="0.511811023622047"/>
  <pageSetup paperSize="9" scale="97" fitToHeight="2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5"/>
  <sheetViews>
    <sheetView showZeros="0" tabSelected="1" topLeftCell="A464" workbookViewId="0">
      <selection activeCell="B483" sqref="B483:C483"/>
    </sheetView>
  </sheetViews>
  <sheetFormatPr defaultColWidth="9" defaultRowHeight="13.5" outlineLevelCol="7"/>
  <cols>
    <col min="1" max="1" width="40" style="2" customWidth="1"/>
    <col min="2" max="4" width="20.8833333333333" style="2" customWidth="1"/>
    <col min="5" max="6" width="8.88333333333333" style="2"/>
    <col min="7" max="7" width="12.625" style="2"/>
    <col min="8" max="8" width="13.75" style="2"/>
    <col min="9" max="16379" width="8.88333333333333" style="2"/>
    <col min="16380" max="16380" width="8.88333333333333" style="3"/>
    <col min="16381" max="16384" width="9" style="3"/>
  </cols>
  <sheetData>
    <row r="1" ht="13.2" customHeight="1"/>
    <row r="2" s="1" customFormat="1" ht="42" customHeight="1" spans="1:4">
      <c r="A2" s="4" t="s">
        <v>61</v>
      </c>
      <c r="B2" s="5"/>
      <c r="C2" s="5"/>
      <c r="D2" s="5"/>
    </row>
    <row r="3" ht="16.2" customHeight="1" spans="1:5">
      <c r="A3" s="6"/>
      <c r="B3" s="6"/>
      <c r="C3" s="6"/>
      <c r="D3" s="7" t="s">
        <v>1</v>
      </c>
      <c r="E3" s="18"/>
    </row>
    <row r="4" ht="47.4" customHeight="1" spans="1:5">
      <c r="A4" s="8" t="s">
        <v>62</v>
      </c>
      <c r="B4" s="9" t="s">
        <v>3</v>
      </c>
      <c r="C4" s="9" t="s">
        <v>4</v>
      </c>
      <c r="D4" s="9" t="s">
        <v>5</v>
      </c>
      <c r="E4" s="18"/>
    </row>
    <row r="5" ht="23.4" customHeight="1" spans="1:5">
      <c r="A5" s="10" t="s">
        <v>27</v>
      </c>
      <c r="B5" s="11">
        <v>37.4217750023</v>
      </c>
      <c r="C5" s="11">
        <v>35.9982817734</v>
      </c>
      <c r="D5" s="12">
        <f t="shared" ref="D5:D48" si="0">C5/B5*100</f>
        <v>96.196083085817</v>
      </c>
      <c r="E5" s="18"/>
    </row>
    <row r="6" ht="23.4" customHeight="1" spans="1:5">
      <c r="A6" s="10" t="s">
        <v>63</v>
      </c>
      <c r="B6" s="11">
        <v>0.4571905972</v>
      </c>
      <c r="C6" s="11">
        <v>0.3790298011</v>
      </c>
      <c r="D6" s="12">
        <f t="shared" si="0"/>
        <v>82.9041112002992</v>
      </c>
      <c r="E6" s="18"/>
    </row>
    <row r="7" ht="23.4" customHeight="1" spans="1:5">
      <c r="A7" s="10" t="s">
        <v>64</v>
      </c>
      <c r="B7" s="11">
        <v>0.2390901668</v>
      </c>
      <c r="C7" s="11">
        <v>0.2202118011</v>
      </c>
      <c r="D7" s="12">
        <f t="shared" si="0"/>
        <v>92.1040810867844</v>
      </c>
      <c r="E7" s="18"/>
    </row>
    <row r="8" ht="23.4" customHeight="1" spans="1:5">
      <c r="A8" s="10" t="s">
        <v>65</v>
      </c>
      <c r="B8" s="13">
        <v>0.1070469205</v>
      </c>
      <c r="C8" s="13">
        <v>0.114872</v>
      </c>
      <c r="D8" s="12">
        <f t="shared" si="0"/>
        <v>107.309952928538</v>
      </c>
      <c r="E8" s="18"/>
    </row>
    <row r="9" ht="23.4" customHeight="1" spans="1:5">
      <c r="A9" s="10" t="s">
        <v>66</v>
      </c>
      <c r="B9" s="11">
        <v>0.0950049249</v>
      </c>
      <c r="C9" s="11">
        <v>0.026846</v>
      </c>
      <c r="D9" s="12">
        <f t="shared" si="0"/>
        <v>28.257482470785</v>
      </c>
      <c r="E9" s="18"/>
    </row>
    <row r="10" ht="23.4" customHeight="1" spans="1:5">
      <c r="A10" s="10" t="s">
        <v>67</v>
      </c>
      <c r="B10" s="13">
        <v>0.015148585</v>
      </c>
      <c r="C10" s="13">
        <v>0.0162</v>
      </c>
      <c r="D10" s="12">
        <f t="shared" si="0"/>
        <v>106.940681258349</v>
      </c>
      <c r="E10" s="18"/>
    </row>
    <row r="11" ht="23.4" customHeight="1" spans="1:5">
      <c r="A11" s="10" t="s">
        <v>68</v>
      </c>
      <c r="B11" s="14">
        <v>0.0009</v>
      </c>
      <c r="C11" s="14">
        <v>0.0009</v>
      </c>
      <c r="D11" s="12">
        <f t="shared" si="0"/>
        <v>100</v>
      </c>
      <c r="E11" s="18"/>
    </row>
    <row r="12" ht="23.4" customHeight="1" spans="1:5">
      <c r="A12" s="10" t="s">
        <v>69</v>
      </c>
      <c r="B12" s="11">
        <v>0.2967220661</v>
      </c>
      <c r="C12" s="11">
        <v>0.374025</v>
      </c>
      <c r="D12" s="12">
        <f t="shared" si="0"/>
        <v>126.05230373192</v>
      </c>
      <c r="E12" s="18"/>
    </row>
    <row r="13" ht="23.4" customHeight="1" spans="1:5">
      <c r="A13" s="10" t="s">
        <v>64</v>
      </c>
      <c r="B13" s="11">
        <v>0.150152281</v>
      </c>
      <c r="C13" s="11">
        <v>0.1838356</v>
      </c>
      <c r="D13" s="12">
        <f t="shared" si="0"/>
        <v>122.432772100212</v>
      </c>
      <c r="E13" s="18"/>
    </row>
    <row r="14" ht="23.4" customHeight="1" spans="1:5">
      <c r="A14" s="10" t="s">
        <v>65</v>
      </c>
      <c r="B14" s="11">
        <v>0.0102701296</v>
      </c>
      <c r="C14" s="11">
        <v>0.029225</v>
      </c>
      <c r="D14" s="12">
        <f t="shared" si="0"/>
        <v>284.563108142277</v>
      </c>
      <c r="E14" s="18"/>
    </row>
    <row r="15" ht="23.4" customHeight="1" spans="1:5">
      <c r="A15" s="10" t="s">
        <v>70</v>
      </c>
      <c r="B15" s="13">
        <v>0.0197452422</v>
      </c>
      <c r="C15" s="13">
        <v>0.020736</v>
      </c>
      <c r="D15" s="12">
        <f t="shared" si="0"/>
        <v>105.017703961109</v>
      </c>
      <c r="E15" s="18"/>
    </row>
    <row r="16" ht="23.4" customHeight="1" spans="1:5">
      <c r="A16" s="10" t="s">
        <v>71</v>
      </c>
      <c r="B16" s="11">
        <v>0.0749627087</v>
      </c>
      <c r="C16" s="11">
        <v>0.09368</v>
      </c>
      <c r="D16" s="12">
        <f t="shared" si="0"/>
        <v>124.968803321804</v>
      </c>
      <c r="E16" s="18"/>
    </row>
    <row r="17" ht="23.4" customHeight="1" spans="1:5">
      <c r="A17" s="10" t="s">
        <v>72</v>
      </c>
      <c r="B17" s="11">
        <v>0.0221384699</v>
      </c>
      <c r="C17" s="11">
        <v>0.0260164</v>
      </c>
      <c r="D17" s="12">
        <f t="shared" si="0"/>
        <v>117.516703356269</v>
      </c>
      <c r="E17" s="18"/>
    </row>
    <row r="18" ht="23.4" customHeight="1" spans="1:5">
      <c r="A18" s="10" t="s">
        <v>73</v>
      </c>
      <c r="B18" s="13">
        <v>0.0194532347</v>
      </c>
      <c r="C18" s="13">
        <v>0.020532</v>
      </c>
      <c r="D18" s="12">
        <f t="shared" si="0"/>
        <v>105.545428904942</v>
      </c>
      <c r="E18" s="18"/>
    </row>
    <row r="19" ht="25" customHeight="1" spans="1:5">
      <c r="A19" s="15" t="s">
        <v>74</v>
      </c>
      <c r="B19" s="16">
        <v>11.3397882234</v>
      </c>
      <c r="C19" s="16">
        <v>12.7133317331</v>
      </c>
      <c r="D19" s="17">
        <f t="shared" si="0"/>
        <v>112.112602833849</v>
      </c>
      <c r="E19" s="18"/>
    </row>
    <row r="20" ht="23.4" customHeight="1" spans="1:5">
      <c r="A20" s="10" t="s">
        <v>64</v>
      </c>
      <c r="B20" s="11">
        <v>2.0438320326</v>
      </c>
      <c r="C20" s="11">
        <v>2.48540923</v>
      </c>
      <c r="D20" s="12">
        <f t="shared" si="0"/>
        <v>121.605356524247</v>
      </c>
      <c r="E20" s="18"/>
    </row>
    <row r="21" ht="23.4" customHeight="1" spans="1:5">
      <c r="A21" s="10" t="s">
        <v>65</v>
      </c>
      <c r="B21" s="11">
        <v>3.4961052729</v>
      </c>
      <c r="C21" s="11">
        <v>3.423291762</v>
      </c>
      <c r="D21" s="12">
        <f t="shared" si="0"/>
        <v>97.9172963850828</v>
      </c>
      <c r="E21" s="18"/>
    </row>
    <row r="22" ht="23.4" customHeight="1" spans="1:5">
      <c r="A22" s="10" t="s">
        <v>75</v>
      </c>
      <c r="B22" s="11">
        <v>0.2472175411</v>
      </c>
      <c r="C22" s="11">
        <v>0.2716991213</v>
      </c>
      <c r="D22" s="12">
        <f t="shared" si="0"/>
        <v>109.902849163158</v>
      </c>
      <c r="E22" s="18"/>
    </row>
    <row r="23" ht="23.4" customHeight="1" spans="1:5">
      <c r="A23" s="10" t="s">
        <v>72</v>
      </c>
      <c r="B23" s="11">
        <v>0.8712006193</v>
      </c>
      <c r="C23" s="11">
        <v>1.2334381198</v>
      </c>
      <c r="D23" s="12">
        <f t="shared" si="0"/>
        <v>141.579114210347</v>
      </c>
      <c r="E23" s="18"/>
    </row>
    <row r="24" ht="35.4" customHeight="1" spans="1:5">
      <c r="A24" s="10" t="s">
        <v>76</v>
      </c>
      <c r="B24" s="11">
        <v>4.6814327575</v>
      </c>
      <c r="C24" s="11">
        <v>5.2994935</v>
      </c>
      <c r="D24" s="12">
        <f t="shared" si="0"/>
        <v>113.202384280962</v>
      </c>
      <c r="E24" s="18"/>
    </row>
    <row r="25" ht="23.4" customHeight="1" spans="1:5">
      <c r="A25" s="10" t="s">
        <v>77</v>
      </c>
      <c r="B25" s="11">
        <v>0.7037357461</v>
      </c>
      <c r="C25" s="11">
        <v>0.945308</v>
      </c>
      <c r="D25" s="12">
        <f t="shared" si="0"/>
        <v>134.327125663114</v>
      </c>
      <c r="E25" s="18"/>
    </row>
    <row r="26" ht="23.4" customHeight="1" spans="1:5">
      <c r="A26" s="10" t="s">
        <v>64</v>
      </c>
      <c r="B26" s="11">
        <v>0.2698310266</v>
      </c>
      <c r="C26" s="11">
        <v>0.3428184</v>
      </c>
      <c r="D26" s="12">
        <f t="shared" si="0"/>
        <v>127.049288704741</v>
      </c>
      <c r="E26" s="18"/>
    </row>
    <row r="27" ht="23.4" customHeight="1" spans="1:5">
      <c r="A27" s="10" t="s">
        <v>65</v>
      </c>
      <c r="B27" s="14">
        <v>0.0202130605</v>
      </c>
      <c r="C27" s="14">
        <v>0.019754</v>
      </c>
      <c r="D27" s="12">
        <f t="shared" si="0"/>
        <v>97.728891673777</v>
      </c>
      <c r="E27" s="18"/>
    </row>
    <row r="28" ht="23.4" customHeight="1" spans="1:5">
      <c r="A28" s="10" t="s">
        <v>78</v>
      </c>
      <c r="B28" s="11">
        <v>0.2028308822</v>
      </c>
      <c r="C28" s="11">
        <v>0.33416</v>
      </c>
      <c r="D28" s="12">
        <f t="shared" si="0"/>
        <v>164.748087853064</v>
      </c>
      <c r="E28" s="18"/>
    </row>
    <row r="29" ht="23.4" customHeight="1" spans="1:5">
      <c r="A29" s="10" t="s">
        <v>79</v>
      </c>
      <c r="B29" s="13">
        <v>0.015015765</v>
      </c>
      <c r="C29" s="13">
        <v>0.018</v>
      </c>
      <c r="D29" s="12">
        <f t="shared" si="0"/>
        <v>119.874012412954</v>
      </c>
      <c r="E29" s="18"/>
    </row>
    <row r="30" ht="23.4" customHeight="1" spans="1:5">
      <c r="A30" s="10" t="s">
        <v>72</v>
      </c>
      <c r="B30" s="11">
        <v>0.1200546216</v>
      </c>
      <c r="C30" s="11">
        <v>0.1538256</v>
      </c>
      <c r="D30" s="12">
        <f t="shared" si="0"/>
        <v>128.129677933198</v>
      </c>
      <c r="E30" s="18"/>
    </row>
    <row r="31" ht="23.4" customHeight="1" spans="1:4">
      <c r="A31" s="10" t="s">
        <v>80</v>
      </c>
      <c r="B31" s="13">
        <v>0.0757903902</v>
      </c>
      <c r="C31" s="13">
        <v>0.07675</v>
      </c>
      <c r="D31" s="12">
        <f t="shared" si="0"/>
        <v>101.266136508161</v>
      </c>
    </row>
    <row r="32" ht="23.4" customHeight="1" spans="1:4">
      <c r="A32" s="10" t="s">
        <v>81</v>
      </c>
      <c r="B32" s="11">
        <v>0.7940462717</v>
      </c>
      <c r="C32" s="11">
        <v>0.78245275</v>
      </c>
      <c r="D32" s="12">
        <f t="shared" si="0"/>
        <v>98.5399438152163</v>
      </c>
    </row>
    <row r="33" ht="23.4" customHeight="1" spans="1:4">
      <c r="A33" s="10" t="s">
        <v>64</v>
      </c>
      <c r="B33" s="11">
        <v>0.0767437824</v>
      </c>
      <c r="C33" s="11">
        <v>0.112525</v>
      </c>
      <c r="D33" s="12">
        <f t="shared" si="0"/>
        <v>146.624256038754</v>
      </c>
    </row>
    <row r="34" ht="23.4" customHeight="1" spans="1:4">
      <c r="A34" s="10" t="s">
        <v>65</v>
      </c>
      <c r="B34" s="11">
        <v>0.0727927703</v>
      </c>
      <c r="C34" s="13">
        <v>0.02203</v>
      </c>
      <c r="D34" s="12">
        <f t="shared" si="0"/>
        <v>30.2639945000142</v>
      </c>
    </row>
    <row r="35" ht="23.4" customHeight="1" spans="1:4">
      <c r="A35" s="10" t="s">
        <v>82</v>
      </c>
      <c r="B35" s="11">
        <v>0.1172948228</v>
      </c>
      <c r="C35" s="11">
        <v>0.03202</v>
      </c>
      <c r="D35" s="12">
        <f t="shared" si="0"/>
        <v>27.2987325745804</v>
      </c>
    </row>
    <row r="36" ht="23.4" customHeight="1" spans="1:4">
      <c r="A36" s="10" t="s">
        <v>83</v>
      </c>
      <c r="B36" s="11">
        <v>0.1746192954</v>
      </c>
      <c r="C36" s="11">
        <v>0.055835</v>
      </c>
      <c r="D36" s="12">
        <f t="shared" si="0"/>
        <v>31.9752750531371</v>
      </c>
    </row>
    <row r="37" ht="23.4" customHeight="1" spans="1:4">
      <c r="A37" s="10" t="s">
        <v>84</v>
      </c>
      <c r="B37" s="11"/>
      <c r="C37" s="11">
        <v>0.092075</v>
      </c>
      <c r="D37" s="12"/>
    </row>
    <row r="38" ht="23.4" customHeight="1" spans="1:4">
      <c r="A38" s="10" t="s">
        <v>72</v>
      </c>
      <c r="B38" s="11">
        <v>0.203191681</v>
      </c>
      <c r="C38" s="11">
        <v>0.34317275</v>
      </c>
      <c r="D38" s="12">
        <f t="shared" si="0"/>
        <v>168.891141758899</v>
      </c>
    </row>
    <row r="39" ht="23.4" customHeight="1" spans="1:4">
      <c r="A39" s="10" t="s">
        <v>85</v>
      </c>
      <c r="B39" s="11">
        <v>0.1494039198</v>
      </c>
      <c r="C39" s="11">
        <v>0.124795</v>
      </c>
      <c r="D39" s="12">
        <f t="shared" si="0"/>
        <v>83.5285982904981</v>
      </c>
    </row>
    <row r="40" ht="23.4" customHeight="1" spans="1:4">
      <c r="A40" s="10" t="s">
        <v>86</v>
      </c>
      <c r="B40" s="11">
        <v>1.0643922699</v>
      </c>
      <c r="C40" s="11">
        <v>1.236504</v>
      </c>
      <c r="D40" s="12">
        <f t="shared" si="0"/>
        <v>116.169953030209</v>
      </c>
    </row>
    <row r="41" ht="23.4" customHeight="1" spans="1:4">
      <c r="A41" s="10" t="s">
        <v>64</v>
      </c>
      <c r="B41" s="11">
        <v>0.585916845</v>
      </c>
      <c r="C41" s="11">
        <v>0.682861</v>
      </c>
      <c r="D41" s="12">
        <f t="shared" si="0"/>
        <v>116.545719043118</v>
      </c>
    </row>
    <row r="42" ht="23.4" customHeight="1" spans="1:4">
      <c r="A42" s="10" t="s">
        <v>65</v>
      </c>
      <c r="B42" s="11">
        <v>0.1465674178</v>
      </c>
      <c r="C42" s="11">
        <v>0.20015</v>
      </c>
      <c r="D42" s="12">
        <f t="shared" si="0"/>
        <v>136.558317669973</v>
      </c>
    </row>
    <row r="43" ht="23.4" customHeight="1" spans="1:4">
      <c r="A43" s="10" t="s">
        <v>87</v>
      </c>
      <c r="B43" s="11">
        <v>0.069696</v>
      </c>
      <c r="C43" s="11">
        <v>0.014368</v>
      </c>
      <c r="D43" s="12">
        <f t="shared" si="0"/>
        <v>20.6152433425161</v>
      </c>
    </row>
    <row r="44" ht="23.4" customHeight="1" spans="1:4">
      <c r="A44" s="10" t="s">
        <v>72</v>
      </c>
      <c r="B44" s="11">
        <v>0.2474902071</v>
      </c>
      <c r="C44" s="11">
        <v>0.318765</v>
      </c>
      <c r="D44" s="12">
        <f t="shared" si="0"/>
        <v>128.799035620509</v>
      </c>
    </row>
    <row r="45" ht="23.4" customHeight="1" spans="1:4">
      <c r="A45" s="10" t="s">
        <v>88</v>
      </c>
      <c r="B45" s="11">
        <v>0.0147218</v>
      </c>
      <c r="C45" s="11">
        <v>0.02036</v>
      </c>
      <c r="D45" s="12">
        <f t="shared" si="0"/>
        <v>138.298305913679</v>
      </c>
    </row>
    <row r="46" ht="23.4" customHeight="1" spans="1:4">
      <c r="A46" s="10" t="s">
        <v>89</v>
      </c>
      <c r="B46" s="11">
        <v>1.817578</v>
      </c>
      <c r="C46" s="11">
        <v>1.814346</v>
      </c>
      <c r="D46" s="12">
        <f t="shared" si="0"/>
        <v>99.8221809462923</v>
      </c>
    </row>
    <row r="47" ht="23.4" customHeight="1" spans="1:4">
      <c r="A47" s="10" t="s">
        <v>64</v>
      </c>
      <c r="B47" s="13">
        <v>1.428103</v>
      </c>
      <c r="C47" s="13">
        <v>1.429587</v>
      </c>
      <c r="D47" s="12">
        <f t="shared" si="0"/>
        <v>100.103914073425</v>
      </c>
    </row>
    <row r="48" ht="23.4" customHeight="1" spans="1:4">
      <c r="A48" s="10" t="s">
        <v>65</v>
      </c>
      <c r="B48" s="11">
        <v>0.118356</v>
      </c>
      <c r="C48" s="11">
        <v>0.1104</v>
      </c>
      <c r="D48" s="12">
        <f t="shared" si="0"/>
        <v>93.2779073304268</v>
      </c>
    </row>
    <row r="49" ht="23.4" customHeight="1" spans="1:4">
      <c r="A49" s="10" t="s">
        <v>87</v>
      </c>
      <c r="B49" s="11"/>
      <c r="C49" s="11">
        <v>0.0721</v>
      </c>
      <c r="D49" s="12"/>
    </row>
    <row r="50" ht="23.4" customHeight="1" spans="1:4">
      <c r="A50" s="10" t="s">
        <v>90</v>
      </c>
      <c r="B50" s="11">
        <v>0.160719</v>
      </c>
      <c r="C50" s="11">
        <v>0.202259</v>
      </c>
      <c r="D50" s="12">
        <f t="shared" ref="D50:D113" si="1">C50/B50*100</f>
        <v>125.846352951425</v>
      </c>
    </row>
    <row r="51" ht="23.4" customHeight="1" spans="1:4">
      <c r="A51" s="10" t="s">
        <v>91</v>
      </c>
      <c r="B51" s="11">
        <v>0.1104</v>
      </c>
      <c r="C51" s="11"/>
      <c r="D51" s="12">
        <f t="shared" si="1"/>
        <v>0</v>
      </c>
    </row>
    <row r="52" ht="23.4" customHeight="1" spans="1:4">
      <c r="A52" s="10" t="s">
        <v>92</v>
      </c>
      <c r="B52" s="11">
        <v>0.6287794666</v>
      </c>
      <c r="C52" s="11">
        <v>0.689026298</v>
      </c>
      <c r="D52" s="12">
        <f t="shared" si="1"/>
        <v>109.581551974935</v>
      </c>
    </row>
    <row r="53" ht="23.4" customHeight="1" spans="1:4">
      <c r="A53" s="10" t="s">
        <v>64</v>
      </c>
      <c r="B53" s="11">
        <v>0.1907408243</v>
      </c>
      <c r="C53" s="11">
        <v>0.4022041572</v>
      </c>
      <c r="D53" s="12" t="s">
        <v>93</v>
      </c>
    </row>
    <row r="54" ht="23.4" customHeight="1" spans="1:4">
      <c r="A54" s="10" t="s">
        <v>65</v>
      </c>
      <c r="B54" s="11">
        <v>0.3122912602</v>
      </c>
      <c r="C54" s="11">
        <v>0.2855</v>
      </c>
      <c r="D54" s="12">
        <f t="shared" si="1"/>
        <v>91.421066288297</v>
      </c>
    </row>
    <row r="55" ht="23.4" customHeight="1" spans="1:4">
      <c r="A55" s="10" t="s">
        <v>72</v>
      </c>
      <c r="B55" s="11">
        <v>0.1257473821</v>
      </c>
      <c r="C55" s="14">
        <v>0.0013221408</v>
      </c>
      <c r="D55" s="12">
        <f t="shared" si="1"/>
        <v>1.05142610360554</v>
      </c>
    </row>
    <row r="56" ht="23.4" customHeight="1" spans="1:4">
      <c r="A56" s="10" t="s">
        <v>94</v>
      </c>
      <c r="B56" s="11">
        <v>0.6787371704</v>
      </c>
      <c r="C56" s="11">
        <v>0.8180515592</v>
      </c>
      <c r="D56" s="12">
        <f t="shared" si="1"/>
        <v>120.525528124222</v>
      </c>
    </row>
    <row r="57" ht="23.4" customHeight="1" spans="1:4">
      <c r="A57" s="10" t="s">
        <v>64</v>
      </c>
      <c r="B57" s="11">
        <v>0.5535891937</v>
      </c>
      <c r="C57" s="11">
        <v>0.6864500932</v>
      </c>
      <c r="D57" s="12">
        <f t="shared" si="1"/>
        <v>123.99990841801</v>
      </c>
    </row>
    <row r="58" ht="23.4" customHeight="1" spans="1:4">
      <c r="A58" s="10" t="s">
        <v>65</v>
      </c>
      <c r="B58" s="13">
        <v>0.1035767273</v>
      </c>
      <c r="C58" s="13">
        <v>0.098266</v>
      </c>
      <c r="D58" s="12">
        <f t="shared" si="1"/>
        <v>94.8726635428266</v>
      </c>
    </row>
    <row r="59" ht="23.4" customHeight="1" spans="1:4">
      <c r="A59" s="10" t="s">
        <v>72</v>
      </c>
      <c r="B59" s="11">
        <v>0.0215712494</v>
      </c>
      <c r="C59" s="11">
        <v>0.033335466</v>
      </c>
      <c r="D59" s="12">
        <f t="shared" si="1"/>
        <v>154.536556422179</v>
      </c>
    </row>
    <row r="60" ht="23.4" customHeight="1" spans="1:4">
      <c r="A60" s="10" t="s">
        <v>95</v>
      </c>
      <c r="B60" s="11">
        <v>4.2059031372</v>
      </c>
      <c r="C60" s="11">
        <v>2.9427113</v>
      </c>
      <c r="D60" s="12">
        <f t="shared" si="1"/>
        <v>69.9662166247379</v>
      </c>
    </row>
    <row r="61" ht="23.4" customHeight="1" spans="1:4">
      <c r="A61" s="10" t="s">
        <v>64</v>
      </c>
      <c r="B61" s="11">
        <v>0.2475927151</v>
      </c>
      <c r="C61" s="11">
        <v>0.3228658</v>
      </c>
      <c r="D61" s="12">
        <f t="shared" si="1"/>
        <v>130.401978858545</v>
      </c>
    </row>
    <row r="62" ht="23.4" customHeight="1" spans="1:4">
      <c r="A62" s="10" t="s">
        <v>96</v>
      </c>
      <c r="B62" s="11">
        <v>1.7306564831</v>
      </c>
      <c r="C62" s="11">
        <v>1.88736</v>
      </c>
      <c r="D62" s="12">
        <f t="shared" si="1"/>
        <v>109.054570819237</v>
      </c>
    </row>
    <row r="63" ht="23.4" customHeight="1" spans="1:4">
      <c r="A63" s="10" t="s">
        <v>72</v>
      </c>
      <c r="B63" s="11">
        <v>0.2838448631</v>
      </c>
      <c r="C63" s="11">
        <v>0.2901655</v>
      </c>
      <c r="D63" s="12">
        <f t="shared" si="1"/>
        <v>102.22679277369</v>
      </c>
    </row>
    <row r="64" ht="23.4" customHeight="1" spans="1:4">
      <c r="A64" s="10" t="s">
        <v>97</v>
      </c>
      <c r="B64" s="11">
        <v>1.9438090759</v>
      </c>
      <c r="C64" s="11">
        <v>0.44232</v>
      </c>
      <c r="D64" s="12">
        <f t="shared" si="1"/>
        <v>22.7553212650374</v>
      </c>
    </row>
    <row r="65" ht="23.4" customHeight="1" spans="1:4">
      <c r="A65" s="10" t="s">
        <v>98</v>
      </c>
      <c r="B65" s="11">
        <v>0.5219617543</v>
      </c>
      <c r="C65" s="11">
        <v>0.5827796188</v>
      </c>
      <c r="D65" s="12">
        <f t="shared" si="1"/>
        <v>111.651785595204</v>
      </c>
    </row>
    <row r="66" ht="23.4" customHeight="1" spans="1:4">
      <c r="A66" s="10" t="s">
        <v>64</v>
      </c>
      <c r="B66" s="11">
        <v>0.1035360757</v>
      </c>
      <c r="C66" s="11">
        <v>0.1169341488</v>
      </c>
      <c r="D66" s="12">
        <f t="shared" si="1"/>
        <v>112.94048766038</v>
      </c>
    </row>
    <row r="67" ht="23.4" customHeight="1" spans="1:4">
      <c r="A67" s="10" t="s">
        <v>65</v>
      </c>
      <c r="B67" s="11">
        <v>0.1319859142</v>
      </c>
      <c r="C67" s="11">
        <v>0.147684</v>
      </c>
      <c r="D67" s="12">
        <f t="shared" si="1"/>
        <v>111.893758432595</v>
      </c>
    </row>
    <row r="68" ht="23.4" customHeight="1" spans="1:4">
      <c r="A68" s="10" t="s">
        <v>72</v>
      </c>
      <c r="B68" s="11">
        <v>0.1961445482</v>
      </c>
      <c r="C68" s="11">
        <v>0.14022247</v>
      </c>
      <c r="D68" s="12">
        <f t="shared" si="1"/>
        <v>71.4893537887279</v>
      </c>
    </row>
    <row r="69" ht="23.4" customHeight="1" spans="1:4">
      <c r="A69" s="10" t="s">
        <v>99</v>
      </c>
      <c r="B69" s="11">
        <v>0.0902952162</v>
      </c>
      <c r="C69" s="11">
        <v>0.177939</v>
      </c>
      <c r="D69" s="12">
        <f t="shared" si="1"/>
        <v>197.06359593389</v>
      </c>
    </row>
    <row r="70" ht="23.4" customHeight="1" spans="1:4">
      <c r="A70" s="10" t="s">
        <v>100</v>
      </c>
      <c r="B70" s="13">
        <v>0.00470874</v>
      </c>
      <c r="C70" s="11">
        <v>0.0129</v>
      </c>
      <c r="D70" s="12" t="s">
        <v>101</v>
      </c>
    </row>
    <row r="71" ht="23.4" customHeight="1" spans="1:4">
      <c r="A71" s="10" t="s">
        <v>65</v>
      </c>
      <c r="B71" s="13">
        <v>0.00470874</v>
      </c>
      <c r="C71" s="11">
        <v>0.0129</v>
      </c>
      <c r="D71" s="12" t="s">
        <v>101</v>
      </c>
    </row>
    <row r="72" ht="23.4" customHeight="1" spans="1:4">
      <c r="A72" s="10" t="s">
        <v>102</v>
      </c>
      <c r="B72" s="11">
        <v>0.0462747084</v>
      </c>
      <c r="C72" s="11">
        <v>0.0636795</v>
      </c>
      <c r="D72" s="12">
        <f t="shared" si="1"/>
        <v>137.611888225318</v>
      </c>
    </row>
    <row r="73" ht="23.4" customHeight="1" spans="1:4">
      <c r="A73" s="10" t="s">
        <v>64</v>
      </c>
      <c r="B73" s="13">
        <v>0.0180786554</v>
      </c>
      <c r="C73" s="13">
        <v>0.0216795</v>
      </c>
      <c r="D73" s="12">
        <f t="shared" si="1"/>
        <v>119.917657150542</v>
      </c>
    </row>
    <row r="74" ht="23.4" customHeight="1" spans="1:4">
      <c r="A74" s="10" t="s">
        <v>65</v>
      </c>
      <c r="B74" s="11">
        <v>0.028196053</v>
      </c>
      <c r="C74" s="11">
        <v>0.042</v>
      </c>
      <c r="D74" s="12">
        <f t="shared" si="1"/>
        <v>148.95701891325</v>
      </c>
    </row>
    <row r="75" ht="23.4" customHeight="1" spans="1:4">
      <c r="A75" s="10" t="s">
        <v>103</v>
      </c>
      <c r="B75" s="11">
        <v>0.4744876604</v>
      </c>
      <c r="C75" s="11">
        <v>0.51523674</v>
      </c>
      <c r="D75" s="12">
        <f t="shared" si="1"/>
        <v>108.588016718</v>
      </c>
    </row>
    <row r="76" ht="23.4" customHeight="1" spans="1:4">
      <c r="A76" s="10" t="s">
        <v>64</v>
      </c>
      <c r="B76" s="11">
        <v>0.2504699944</v>
      </c>
      <c r="C76" s="11">
        <v>0.27296274</v>
      </c>
      <c r="D76" s="12">
        <f t="shared" si="1"/>
        <v>108.980215635762</v>
      </c>
    </row>
    <row r="77" ht="23.4" customHeight="1" spans="1:4">
      <c r="A77" s="10" t="s">
        <v>104</v>
      </c>
      <c r="B77" s="11">
        <v>0.224017666</v>
      </c>
      <c r="C77" s="11">
        <v>0.242274</v>
      </c>
      <c r="D77" s="12">
        <f t="shared" si="1"/>
        <v>108.14950638759</v>
      </c>
    </row>
    <row r="78" ht="23.4" customHeight="1" spans="1:4">
      <c r="A78" s="10" t="s">
        <v>105</v>
      </c>
      <c r="B78" s="11">
        <v>0.1308265822</v>
      </c>
      <c r="C78" s="11">
        <v>0.1510732</v>
      </c>
      <c r="D78" s="12">
        <f t="shared" si="1"/>
        <v>115.475920458618</v>
      </c>
    </row>
    <row r="79" ht="23.4" customHeight="1" spans="1:4">
      <c r="A79" s="10" t="s">
        <v>64</v>
      </c>
      <c r="B79" s="11">
        <v>0.0492852777</v>
      </c>
      <c r="C79" s="11">
        <v>0.0607132</v>
      </c>
      <c r="D79" s="12">
        <f t="shared" si="1"/>
        <v>123.187294123738</v>
      </c>
    </row>
    <row r="80" ht="23.4" customHeight="1" spans="1:4">
      <c r="A80" s="10" t="s">
        <v>65</v>
      </c>
      <c r="B80" s="11">
        <v>0.0815413045</v>
      </c>
      <c r="C80" s="11">
        <v>0.09036</v>
      </c>
      <c r="D80" s="12">
        <f t="shared" si="1"/>
        <v>110.815004192139</v>
      </c>
    </row>
    <row r="81" ht="23.4" customHeight="1" spans="1:4">
      <c r="A81" s="10" t="s">
        <v>106</v>
      </c>
      <c r="B81" s="11">
        <v>1.3675543376</v>
      </c>
      <c r="C81" s="11">
        <v>1.6444663249</v>
      </c>
      <c r="D81" s="12">
        <f t="shared" si="1"/>
        <v>120.248700887891</v>
      </c>
    </row>
    <row r="82" ht="23.4" customHeight="1" spans="1:4">
      <c r="A82" s="10" t="s">
        <v>64</v>
      </c>
      <c r="B82" s="11">
        <v>0.2189082465</v>
      </c>
      <c r="C82" s="11">
        <v>0.2903299804</v>
      </c>
      <c r="D82" s="12">
        <f t="shared" si="1"/>
        <v>132.626333197548</v>
      </c>
    </row>
    <row r="83" ht="23.4" customHeight="1" spans="1:4">
      <c r="A83" s="10" t="s">
        <v>65</v>
      </c>
      <c r="B83" s="11">
        <v>0.4306486893</v>
      </c>
      <c r="C83" s="11">
        <v>0.4123911782</v>
      </c>
      <c r="D83" s="12">
        <f t="shared" si="1"/>
        <v>95.7604628659902</v>
      </c>
    </row>
    <row r="84" ht="23.4" customHeight="1" spans="1:4">
      <c r="A84" s="10" t="s">
        <v>72</v>
      </c>
      <c r="B84" s="11">
        <v>0.169424922</v>
      </c>
      <c r="C84" s="11">
        <v>0.2511698663</v>
      </c>
      <c r="D84" s="12">
        <f t="shared" si="1"/>
        <v>148.24847686812</v>
      </c>
    </row>
    <row r="85" ht="23.4" customHeight="1" spans="1:4">
      <c r="A85" s="10" t="s">
        <v>107</v>
      </c>
      <c r="B85" s="11">
        <v>0.5485724798</v>
      </c>
      <c r="C85" s="11">
        <v>0.6905753</v>
      </c>
      <c r="D85" s="12">
        <f t="shared" si="1"/>
        <v>125.885881160457</v>
      </c>
    </row>
    <row r="86" ht="24" customHeight="1" spans="1:4">
      <c r="A86" s="10" t="s">
        <v>108</v>
      </c>
      <c r="B86" s="11">
        <v>0.6782869248</v>
      </c>
      <c r="C86" s="11">
        <v>0.7854036</v>
      </c>
      <c r="D86" s="12">
        <f t="shared" si="1"/>
        <v>115.792236483341</v>
      </c>
    </row>
    <row r="87" ht="23.4" customHeight="1" spans="1:4">
      <c r="A87" s="10" t="s">
        <v>64</v>
      </c>
      <c r="B87" s="11">
        <v>0.4063824342</v>
      </c>
      <c r="C87" s="11">
        <v>0.4804878</v>
      </c>
      <c r="D87" s="12">
        <f t="shared" si="1"/>
        <v>118.235376227785</v>
      </c>
    </row>
    <row r="88" ht="31.8" customHeight="1" spans="1:4">
      <c r="A88" s="10" t="s">
        <v>65</v>
      </c>
      <c r="B88" s="11">
        <v>0.2317612383</v>
      </c>
      <c r="C88" s="11">
        <v>0.24196</v>
      </c>
      <c r="D88" s="12">
        <f t="shared" si="1"/>
        <v>104.400546775988</v>
      </c>
    </row>
    <row r="89" ht="23.4" customHeight="1" spans="1:4">
      <c r="A89" s="10" t="s">
        <v>72</v>
      </c>
      <c r="B89" s="11">
        <v>0.0401432523</v>
      </c>
      <c r="C89" s="11">
        <v>0.0629558</v>
      </c>
      <c r="D89" s="12">
        <f t="shared" si="1"/>
        <v>156.827851240145</v>
      </c>
    </row>
    <row r="90" ht="23.4" customHeight="1" spans="1:4">
      <c r="A90" s="10" t="s">
        <v>109</v>
      </c>
      <c r="B90" s="11">
        <v>5.896959669</v>
      </c>
      <c r="C90" s="11">
        <v>2.3470912868</v>
      </c>
      <c r="D90" s="12">
        <f t="shared" si="1"/>
        <v>39.8017184878936</v>
      </c>
    </row>
    <row r="91" ht="23.4" customHeight="1" spans="1:4">
      <c r="A91" s="10" t="s">
        <v>64</v>
      </c>
      <c r="B91" s="11">
        <v>0.4359744455</v>
      </c>
      <c r="C91" s="11">
        <v>0.5800335284</v>
      </c>
      <c r="D91" s="12">
        <f t="shared" si="1"/>
        <v>133.043010751418</v>
      </c>
    </row>
    <row r="92" ht="23.4" customHeight="1" spans="1:4">
      <c r="A92" s="10" t="s">
        <v>65</v>
      </c>
      <c r="B92" s="11">
        <v>5.4366199142</v>
      </c>
      <c r="C92" s="11">
        <v>1.726108</v>
      </c>
      <c r="D92" s="12">
        <f t="shared" si="1"/>
        <v>31.7496537782888</v>
      </c>
    </row>
    <row r="93" ht="23.4" customHeight="1" spans="1:4">
      <c r="A93" s="10" t="s">
        <v>72</v>
      </c>
      <c r="B93" s="13">
        <v>0.0152753093</v>
      </c>
      <c r="C93" s="13">
        <v>0.0241697584</v>
      </c>
      <c r="D93" s="12">
        <f t="shared" si="1"/>
        <v>158.227620307498</v>
      </c>
    </row>
    <row r="94" ht="23.4" customHeight="1" spans="1:4">
      <c r="A94" s="10" t="s">
        <v>110</v>
      </c>
      <c r="B94" s="11">
        <v>0.00909</v>
      </c>
      <c r="C94" s="11">
        <v>0.01678</v>
      </c>
      <c r="D94" s="12">
        <f t="shared" si="1"/>
        <v>184.598459845985</v>
      </c>
    </row>
    <row r="95" ht="23.4" customHeight="1" spans="1:4">
      <c r="A95" s="10" t="s">
        <v>111</v>
      </c>
      <c r="B95" s="11">
        <v>0.5273962003</v>
      </c>
      <c r="C95" s="11">
        <v>0.5683649879</v>
      </c>
      <c r="D95" s="12">
        <f t="shared" si="1"/>
        <v>107.768123391237</v>
      </c>
    </row>
    <row r="96" ht="23.4" customHeight="1" spans="1:4">
      <c r="A96" s="10" t="s">
        <v>64</v>
      </c>
      <c r="B96" s="11">
        <v>0.244597748</v>
      </c>
      <c r="C96" s="11">
        <v>0.3043649879</v>
      </c>
      <c r="D96" s="12">
        <f t="shared" si="1"/>
        <v>124.434910128445</v>
      </c>
    </row>
    <row r="97" ht="23.4" customHeight="1" spans="1:4">
      <c r="A97" s="10" t="s">
        <v>112</v>
      </c>
      <c r="B97" s="11">
        <v>0.2827984523</v>
      </c>
      <c r="C97" s="11">
        <v>0.264</v>
      </c>
      <c r="D97" s="12">
        <f t="shared" si="1"/>
        <v>93.3527032601798</v>
      </c>
    </row>
    <row r="98" ht="23.4" customHeight="1" spans="1:4">
      <c r="A98" s="10" t="s">
        <v>113</v>
      </c>
      <c r="B98" s="11">
        <v>0.2297683025</v>
      </c>
      <c r="C98" s="11">
        <v>0.2594344</v>
      </c>
      <c r="D98" s="12">
        <f t="shared" si="1"/>
        <v>112.911309861812</v>
      </c>
    </row>
    <row r="99" ht="23.4" customHeight="1" spans="1:4">
      <c r="A99" s="10" t="s">
        <v>64</v>
      </c>
      <c r="B99" s="11">
        <v>0.1552454511</v>
      </c>
      <c r="C99" s="11">
        <v>0.1820904</v>
      </c>
      <c r="D99" s="12">
        <f t="shared" si="1"/>
        <v>117.291939125938</v>
      </c>
    </row>
    <row r="100" ht="23.4" customHeight="1" spans="1:4">
      <c r="A100" s="10" t="s">
        <v>65</v>
      </c>
      <c r="B100" s="11">
        <v>0.0370691142</v>
      </c>
      <c r="C100" s="11">
        <v>0.057082</v>
      </c>
      <c r="D100" s="12">
        <f t="shared" si="1"/>
        <v>153.988033520369</v>
      </c>
    </row>
    <row r="101" ht="23.4" customHeight="1" spans="1:4">
      <c r="A101" s="10" t="s">
        <v>114</v>
      </c>
      <c r="B101" s="11">
        <v>0.03188966</v>
      </c>
      <c r="C101" s="11">
        <v>0.0116</v>
      </c>
      <c r="D101" s="12">
        <f t="shared" si="1"/>
        <v>36.3754270192909</v>
      </c>
    </row>
    <row r="102" ht="23.4" customHeight="1" spans="1:4">
      <c r="A102" s="10" t="s">
        <v>115</v>
      </c>
      <c r="B102" s="13">
        <v>0.0055640772</v>
      </c>
      <c r="C102" s="13">
        <v>0.008662</v>
      </c>
      <c r="D102" s="12">
        <f t="shared" si="1"/>
        <v>155.677207354348</v>
      </c>
    </row>
    <row r="103" ht="23.4" customHeight="1" spans="1:4">
      <c r="A103" s="10" t="s">
        <v>116</v>
      </c>
      <c r="B103" s="11">
        <v>0.1274290125</v>
      </c>
      <c r="C103" s="11">
        <v>0.14142133</v>
      </c>
      <c r="D103" s="12">
        <f t="shared" si="1"/>
        <v>110.980480210502</v>
      </c>
    </row>
    <row r="104" ht="23.4" customHeight="1" spans="1:4">
      <c r="A104" s="10" t="s">
        <v>64</v>
      </c>
      <c r="B104" s="11">
        <v>0.0667064255</v>
      </c>
      <c r="C104" s="11">
        <v>0.08363533</v>
      </c>
      <c r="D104" s="12">
        <f t="shared" si="1"/>
        <v>125.378221622743</v>
      </c>
    </row>
    <row r="105" ht="23.4" customHeight="1" spans="1:4">
      <c r="A105" s="10" t="s">
        <v>65</v>
      </c>
      <c r="B105" s="13">
        <v>0.060722587</v>
      </c>
      <c r="C105" s="13">
        <v>0.057786</v>
      </c>
      <c r="D105" s="12">
        <f t="shared" si="1"/>
        <v>95.1639296922577</v>
      </c>
    </row>
    <row r="106" ht="23.4" customHeight="1" spans="1:4">
      <c r="A106" s="10" t="s">
        <v>117</v>
      </c>
      <c r="B106" s="11">
        <v>5.4117481617</v>
      </c>
      <c r="C106" s="11">
        <v>5.8205663436</v>
      </c>
      <c r="D106" s="12">
        <f t="shared" si="1"/>
        <v>107.554272107362</v>
      </c>
    </row>
    <row r="107" ht="23.4" customHeight="1" spans="1:4">
      <c r="A107" s="10" t="s">
        <v>64</v>
      </c>
      <c r="B107" s="11">
        <v>3.4228470677</v>
      </c>
      <c r="C107" s="11">
        <v>3.5085565289</v>
      </c>
      <c r="D107" s="12">
        <f t="shared" si="1"/>
        <v>102.504040043413</v>
      </c>
    </row>
    <row r="108" ht="23.4" customHeight="1" spans="1:4">
      <c r="A108" s="10" t="s">
        <v>65</v>
      </c>
      <c r="B108" s="11">
        <v>0.222567707</v>
      </c>
      <c r="C108" s="11">
        <v>0.26887626</v>
      </c>
      <c r="D108" s="12">
        <f t="shared" si="1"/>
        <v>120.806501367245</v>
      </c>
    </row>
    <row r="109" ht="23.4" customHeight="1" spans="1:4">
      <c r="A109" s="10" t="s">
        <v>118</v>
      </c>
      <c r="B109" s="11">
        <v>0.230451578</v>
      </c>
      <c r="C109" s="11">
        <v>0.2396257</v>
      </c>
      <c r="D109" s="12">
        <f t="shared" si="1"/>
        <v>103.980932601815</v>
      </c>
    </row>
    <row r="110" ht="23.4" customHeight="1" spans="1:4">
      <c r="A110" s="10" t="s">
        <v>119</v>
      </c>
      <c r="B110" s="11">
        <v>0.0416938756</v>
      </c>
      <c r="C110" s="11">
        <v>0.072103</v>
      </c>
      <c r="D110" s="12">
        <f t="shared" si="1"/>
        <v>172.934271430502</v>
      </c>
    </row>
    <row r="111" ht="23.4" customHeight="1" spans="1:4">
      <c r="A111" s="10" t="s">
        <v>87</v>
      </c>
      <c r="B111" s="11">
        <v>0.106403</v>
      </c>
      <c r="C111" s="11">
        <v>0.042307</v>
      </c>
      <c r="D111" s="12">
        <f t="shared" si="1"/>
        <v>39.7610969615518</v>
      </c>
    </row>
    <row r="112" ht="23.4" customHeight="1" spans="1:4">
      <c r="A112" s="10" t="s">
        <v>120</v>
      </c>
      <c r="B112" s="11">
        <v>0.19756059</v>
      </c>
      <c r="C112" s="11">
        <v>0.1346</v>
      </c>
      <c r="D112" s="12">
        <f t="shared" si="1"/>
        <v>68.1309971791439</v>
      </c>
    </row>
    <row r="113" ht="23.4" customHeight="1" spans="1:4">
      <c r="A113" s="10" t="s">
        <v>121</v>
      </c>
      <c r="B113" s="13">
        <v>0.0114622766</v>
      </c>
      <c r="C113" s="13">
        <v>0.011715</v>
      </c>
      <c r="D113" s="12">
        <f t="shared" si="1"/>
        <v>102.204827267909</v>
      </c>
    </row>
    <row r="114" ht="23.4" customHeight="1" spans="1:4">
      <c r="A114" s="10" t="s">
        <v>122</v>
      </c>
      <c r="B114" s="13">
        <v>0.0378</v>
      </c>
      <c r="C114" s="13">
        <v>0.0373</v>
      </c>
      <c r="D114" s="12">
        <f t="shared" ref="D114:D177" si="2">C114/B114*100</f>
        <v>98.6772486772487</v>
      </c>
    </row>
    <row r="115" ht="23.4" customHeight="1" spans="1:4">
      <c r="A115" s="10" t="s">
        <v>123</v>
      </c>
      <c r="B115" s="13">
        <v>0.0130242</v>
      </c>
      <c r="C115" s="13">
        <v>0.017152</v>
      </c>
      <c r="D115" s="12">
        <f t="shared" si="2"/>
        <v>131.693309377927</v>
      </c>
    </row>
    <row r="116" ht="23.4" customHeight="1" spans="1:4">
      <c r="A116" s="10" t="s">
        <v>124</v>
      </c>
      <c r="B116" s="11">
        <v>0.0887022764</v>
      </c>
      <c r="C116" s="11">
        <v>0.151653</v>
      </c>
      <c r="D116" s="12">
        <f t="shared" si="2"/>
        <v>170.968554759661</v>
      </c>
    </row>
    <row r="117" ht="23.4" customHeight="1" spans="1:4">
      <c r="A117" s="10" t="s">
        <v>125</v>
      </c>
      <c r="B117" s="13">
        <v>0.2209375059</v>
      </c>
      <c r="C117" s="13">
        <v>0.21961</v>
      </c>
      <c r="D117" s="12">
        <f t="shared" si="2"/>
        <v>99.3991486893127</v>
      </c>
    </row>
    <row r="118" ht="23.4" customHeight="1" spans="1:4">
      <c r="A118" s="10" t="s">
        <v>72</v>
      </c>
      <c r="B118" s="11">
        <v>0.6600474584</v>
      </c>
      <c r="C118" s="11">
        <v>0.7977858547</v>
      </c>
      <c r="D118" s="12">
        <f t="shared" si="2"/>
        <v>120.867953439876</v>
      </c>
    </row>
    <row r="119" ht="23.4" customHeight="1" spans="1:4">
      <c r="A119" s="10" t="s">
        <v>126</v>
      </c>
      <c r="B119" s="11">
        <v>0.1582506261</v>
      </c>
      <c r="C119" s="11">
        <v>0.319282</v>
      </c>
      <c r="D119" s="12">
        <f t="shared" si="2"/>
        <v>201.757179651373</v>
      </c>
    </row>
    <row r="120" ht="23.4" customHeight="1" spans="1:4">
      <c r="A120" s="10" t="s">
        <v>127</v>
      </c>
      <c r="B120" s="11">
        <v>0.0175</v>
      </c>
      <c r="C120" s="11">
        <v>0.411078</v>
      </c>
      <c r="D120" s="12" t="s">
        <v>128</v>
      </c>
    </row>
    <row r="121" ht="23.4" customHeight="1" spans="1:4">
      <c r="A121" s="10" t="s">
        <v>129</v>
      </c>
      <c r="B121" s="11">
        <v>0.0175</v>
      </c>
      <c r="C121" s="11">
        <v>0.411078</v>
      </c>
      <c r="D121" s="12" t="s">
        <v>128</v>
      </c>
    </row>
    <row r="122" ht="23.4" customHeight="1" spans="1:4">
      <c r="A122" s="10" t="s">
        <v>28</v>
      </c>
      <c r="B122" s="11">
        <v>0.5181936142</v>
      </c>
      <c r="C122" s="11">
        <v>0.6675871734</v>
      </c>
      <c r="D122" s="12">
        <f t="shared" si="2"/>
        <v>128.829679700055</v>
      </c>
    </row>
    <row r="123" ht="23.4" customHeight="1" spans="1:4">
      <c r="A123" s="10" t="s">
        <v>130</v>
      </c>
      <c r="B123" s="11">
        <v>0.5181936142</v>
      </c>
      <c r="C123" s="11">
        <v>0.6451463134</v>
      </c>
      <c r="D123" s="12">
        <f t="shared" si="2"/>
        <v>124.499086002052</v>
      </c>
    </row>
    <row r="124" ht="23.4" customHeight="1" spans="1:4">
      <c r="A124" s="10" t="s">
        <v>131</v>
      </c>
      <c r="B124" s="11">
        <v>0.12569708</v>
      </c>
      <c r="C124" s="11">
        <v>0.1042715</v>
      </c>
      <c r="D124" s="12">
        <f t="shared" si="2"/>
        <v>82.954592103492</v>
      </c>
    </row>
    <row r="125" ht="23.4" customHeight="1" spans="1:4">
      <c r="A125" s="10" t="s">
        <v>132</v>
      </c>
      <c r="B125" s="11">
        <v>0.2028365342</v>
      </c>
      <c r="C125" s="11">
        <v>0.2470814134</v>
      </c>
      <c r="D125" s="12">
        <f t="shared" si="2"/>
        <v>121.813071976656</v>
      </c>
    </row>
    <row r="126" ht="23.4" customHeight="1" spans="1:4">
      <c r="A126" s="10" t="s">
        <v>133</v>
      </c>
      <c r="B126" s="11">
        <v>0.18516</v>
      </c>
      <c r="C126" s="11">
        <v>0.20303742</v>
      </c>
      <c r="D126" s="12">
        <f t="shared" si="2"/>
        <v>109.655119896306</v>
      </c>
    </row>
    <row r="127" ht="23.4" customHeight="1" spans="1:4">
      <c r="A127" s="10" t="s">
        <v>134</v>
      </c>
      <c r="B127" s="13">
        <v>0.0045</v>
      </c>
      <c r="C127" s="11">
        <v>0.09075598</v>
      </c>
      <c r="D127" s="12" t="s">
        <v>135</v>
      </c>
    </row>
    <row r="128" ht="23.4" customHeight="1" spans="1:4">
      <c r="A128" s="10" t="s">
        <v>136</v>
      </c>
      <c r="B128" s="11">
        <v>0</v>
      </c>
      <c r="C128" s="11">
        <v>0.02244086</v>
      </c>
      <c r="D128" s="12"/>
    </row>
    <row r="129" ht="23.4" customHeight="1" spans="1:4">
      <c r="A129" s="10" t="s">
        <v>137</v>
      </c>
      <c r="B129" s="11">
        <v>0</v>
      </c>
      <c r="C129" s="11">
        <v>0.02244086</v>
      </c>
      <c r="D129" s="12"/>
    </row>
    <row r="130" ht="23.4" customHeight="1" spans="1:4">
      <c r="A130" s="10" t="s">
        <v>29</v>
      </c>
      <c r="B130" s="11">
        <v>47.3964579589</v>
      </c>
      <c r="C130" s="11">
        <v>53.628387118</v>
      </c>
      <c r="D130" s="12">
        <f t="shared" si="2"/>
        <v>113.148512415219</v>
      </c>
    </row>
    <row r="131" ht="23.4" customHeight="1" spans="1:4">
      <c r="A131" s="10" t="s">
        <v>138</v>
      </c>
      <c r="B131" s="11">
        <v>40.8730327101</v>
      </c>
      <c r="C131" s="11">
        <v>47.1316638</v>
      </c>
      <c r="D131" s="12">
        <f t="shared" si="2"/>
        <v>115.312372669507</v>
      </c>
    </row>
    <row r="132" ht="23.4" customHeight="1" spans="1:4">
      <c r="A132" s="10" t="s">
        <v>64</v>
      </c>
      <c r="B132" s="11">
        <v>32.3350346735</v>
      </c>
      <c r="C132" s="11">
        <v>36.7221078</v>
      </c>
      <c r="D132" s="12">
        <f t="shared" si="2"/>
        <v>113.567553493596</v>
      </c>
    </row>
    <row r="133" ht="23.4" customHeight="1" spans="1:4">
      <c r="A133" s="10" t="s">
        <v>65</v>
      </c>
      <c r="B133" s="11">
        <v>2.4746141412</v>
      </c>
      <c r="C133" s="11">
        <v>2.595007</v>
      </c>
      <c r="D133" s="12">
        <f t="shared" si="2"/>
        <v>104.865116415346</v>
      </c>
    </row>
    <row r="134" ht="23.4" customHeight="1" spans="1:4">
      <c r="A134" s="10" t="s">
        <v>87</v>
      </c>
      <c r="B134" s="11">
        <v>1.9785098789</v>
      </c>
      <c r="C134" s="11">
        <v>2.480001</v>
      </c>
      <c r="D134" s="12">
        <f t="shared" si="2"/>
        <v>125.346910139201</v>
      </c>
    </row>
    <row r="135" ht="23.4" customHeight="1" spans="1:4">
      <c r="A135" s="10" t="s">
        <v>139</v>
      </c>
      <c r="B135" s="11">
        <v>3.5176654785</v>
      </c>
      <c r="C135" s="11">
        <v>4.725632</v>
      </c>
      <c r="D135" s="12">
        <f t="shared" si="2"/>
        <v>134.340005577082</v>
      </c>
    </row>
    <row r="136" ht="23.4" customHeight="1" spans="1:4">
      <c r="A136" s="10" t="s">
        <v>140</v>
      </c>
      <c r="B136" s="11">
        <v>0.567208538</v>
      </c>
      <c r="C136" s="11">
        <v>0.608916</v>
      </c>
      <c r="D136" s="12">
        <f t="shared" si="2"/>
        <v>107.353108990048</v>
      </c>
    </row>
    <row r="137" ht="23.4" customHeight="1" spans="1:4">
      <c r="A137" s="10" t="s">
        <v>141</v>
      </c>
      <c r="B137" s="11">
        <v>0.80971228</v>
      </c>
      <c r="C137" s="11">
        <v>0.736589418</v>
      </c>
      <c r="D137" s="12">
        <f t="shared" si="2"/>
        <v>90.9692783713247</v>
      </c>
    </row>
    <row r="138" ht="23.4" customHeight="1" spans="1:4">
      <c r="A138" s="10" t="s">
        <v>64</v>
      </c>
      <c r="B138" s="11">
        <v>0.75521228</v>
      </c>
      <c r="C138" s="11">
        <v>0.673089418</v>
      </c>
      <c r="D138" s="12">
        <f t="shared" si="2"/>
        <v>89.1258571695895</v>
      </c>
    </row>
    <row r="139" ht="23.4" customHeight="1" spans="1:4">
      <c r="A139" s="10" t="s">
        <v>65</v>
      </c>
      <c r="B139" s="11">
        <v>0.0545</v>
      </c>
      <c r="C139" s="11">
        <v>0.0635</v>
      </c>
      <c r="D139" s="12">
        <f t="shared" si="2"/>
        <v>116.51376146789</v>
      </c>
    </row>
    <row r="140" ht="23.4" customHeight="1" spans="1:4">
      <c r="A140" s="10" t="s">
        <v>142</v>
      </c>
      <c r="B140" s="11">
        <v>1.7311775569</v>
      </c>
      <c r="C140" s="11">
        <v>1.9728609</v>
      </c>
      <c r="D140" s="12">
        <f t="shared" si="2"/>
        <v>113.960632873082</v>
      </c>
    </row>
    <row r="141" ht="23.4" customHeight="1" spans="1:4">
      <c r="A141" s="10" t="s">
        <v>64</v>
      </c>
      <c r="B141" s="11">
        <v>0.825680297</v>
      </c>
      <c r="C141" s="11">
        <v>1.0064192</v>
      </c>
      <c r="D141" s="12">
        <f t="shared" si="2"/>
        <v>121.889695522188</v>
      </c>
    </row>
    <row r="142" ht="23.4" customHeight="1" spans="1:4">
      <c r="A142" s="10" t="s">
        <v>65</v>
      </c>
      <c r="B142" s="11">
        <v>0.011999</v>
      </c>
      <c r="C142" s="11">
        <v>0.019614</v>
      </c>
      <c r="D142" s="12">
        <f t="shared" si="2"/>
        <v>163.463621968497</v>
      </c>
    </row>
    <row r="143" ht="23.4" customHeight="1" spans="1:4">
      <c r="A143" s="10" t="s">
        <v>143</v>
      </c>
      <c r="B143" s="11">
        <v>0.6057380997</v>
      </c>
      <c r="C143" s="11">
        <v>0.6260144</v>
      </c>
      <c r="D143" s="12">
        <f t="shared" si="2"/>
        <v>103.34737080432</v>
      </c>
    </row>
    <row r="144" ht="23.4" customHeight="1" spans="1:4">
      <c r="A144" s="10" t="s">
        <v>144</v>
      </c>
      <c r="B144" s="14">
        <v>0.024415637</v>
      </c>
      <c r="C144" s="14">
        <v>0.024</v>
      </c>
      <c r="D144" s="12">
        <f t="shared" si="2"/>
        <v>98.2976606344532</v>
      </c>
    </row>
    <row r="145" ht="23.4" customHeight="1" spans="1:4">
      <c r="A145" s="10" t="s">
        <v>145</v>
      </c>
      <c r="B145" s="11">
        <v>0.00548195</v>
      </c>
      <c r="C145" s="11">
        <v>0.016625</v>
      </c>
      <c r="D145" s="12" t="s">
        <v>146</v>
      </c>
    </row>
    <row r="146" ht="23.4" customHeight="1" spans="1:4">
      <c r="A146" s="10" t="s">
        <v>147</v>
      </c>
      <c r="B146" s="11">
        <v>0.121043943</v>
      </c>
      <c r="C146" s="11">
        <v>0.090326</v>
      </c>
      <c r="D146" s="12">
        <f t="shared" si="2"/>
        <v>74.622486479972</v>
      </c>
    </row>
    <row r="147" ht="23.4" customHeight="1" spans="1:4">
      <c r="A147" s="10" t="s">
        <v>148</v>
      </c>
      <c r="B147" s="13">
        <v>0.0184436679</v>
      </c>
      <c r="C147" s="13">
        <v>0.0208794</v>
      </c>
      <c r="D147" s="12">
        <f t="shared" si="2"/>
        <v>113.206332456246</v>
      </c>
    </row>
    <row r="148" ht="23.4" customHeight="1" spans="1:4">
      <c r="A148" s="10" t="s">
        <v>149</v>
      </c>
      <c r="B148" s="13">
        <v>0.0801766003</v>
      </c>
      <c r="C148" s="13">
        <v>0.0832424</v>
      </c>
      <c r="D148" s="12">
        <f t="shared" si="2"/>
        <v>103.823808553279</v>
      </c>
    </row>
    <row r="149" ht="23.4" customHeight="1" spans="1:4">
      <c r="A149" s="10" t="s">
        <v>87</v>
      </c>
      <c r="B149" s="11"/>
      <c r="C149" s="11">
        <v>0.010494</v>
      </c>
      <c r="D149" s="12"/>
    </row>
    <row r="150" ht="23.4" customHeight="1" spans="1:4">
      <c r="A150" s="10" t="s">
        <v>72</v>
      </c>
      <c r="B150" s="11"/>
      <c r="C150" s="11">
        <v>0.0363977</v>
      </c>
      <c r="D150" s="12"/>
    </row>
    <row r="151" ht="23.4" customHeight="1" spans="1:4">
      <c r="A151" s="10" t="s">
        <v>150</v>
      </c>
      <c r="B151" s="13">
        <v>0.038198362</v>
      </c>
      <c r="C151" s="13">
        <v>0.0388488</v>
      </c>
      <c r="D151" s="12">
        <f t="shared" si="2"/>
        <v>101.702790292421</v>
      </c>
    </row>
    <row r="152" ht="23.4" customHeight="1" spans="1:4">
      <c r="A152" s="10" t="s">
        <v>151</v>
      </c>
      <c r="B152" s="11">
        <v>3.9825354119</v>
      </c>
      <c r="C152" s="11">
        <v>3.787273</v>
      </c>
      <c r="D152" s="12">
        <f t="shared" si="2"/>
        <v>95.0970326260867</v>
      </c>
    </row>
    <row r="153" ht="23.4" customHeight="1" spans="1:4">
      <c r="A153" s="10" t="s">
        <v>152</v>
      </c>
      <c r="B153" s="11">
        <v>3.9825354119</v>
      </c>
      <c r="C153" s="11">
        <v>3.787273</v>
      </c>
      <c r="D153" s="12">
        <f t="shared" si="2"/>
        <v>95.0970326260867</v>
      </c>
    </row>
    <row r="154" ht="23.4" customHeight="1" spans="1:4">
      <c r="A154" s="10" t="s">
        <v>30</v>
      </c>
      <c r="B154" s="11">
        <v>197.9965762759</v>
      </c>
      <c r="C154" s="11">
        <v>214.8835526671</v>
      </c>
      <c r="D154" s="12">
        <f t="shared" si="2"/>
        <v>108.528923433337</v>
      </c>
    </row>
    <row r="155" ht="23.4" customHeight="1" spans="1:4">
      <c r="A155" s="10" t="s">
        <v>153</v>
      </c>
      <c r="B155" s="11">
        <v>1.8462257812</v>
      </c>
      <c r="C155" s="11">
        <v>2.5742522979</v>
      </c>
      <c r="D155" s="12">
        <f t="shared" si="2"/>
        <v>139.433233145883</v>
      </c>
    </row>
    <row r="156" ht="23.4" customHeight="1" spans="1:4">
      <c r="A156" s="10" t="s">
        <v>64</v>
      </c>
      <c r="B156" s="11">
        <v>0.2423732439</v>
      </c>
      <c r="C156" s="11">
        <v>0.27872906</v>
      </c>
      <c r="D156" s="12">
        <f t="shared" si="2"/>
        <v>114.99992966014</v>
      </c>
    </row>
    <row r="157" ht="23.4" customHeight="1" spans="1:4">
      <c r="A157" s="10" t="s">
        <v>65</v>
      </c>
      <c r="B157" s="13">
        <v>0.026203048</v>
      </c>
      <c r="C157" s="13">
        <v>0.031733</v>
      </c>
      <c r="D157" s="12">
        <f t="shared" si="2"/>
        <v>121.104231843563</v>
      </c>
    </row>
    <row r="158" ht="23.4" customHeight="1" spans="1:4">
      <c r="A158" s="10" t="s">
        <v>154</v>
      </c>
      <c r="B158" s="11">
        <v>1.5776494893</v>
      </c>
      <c r="C158" s="11">
        <v>2.2637902379</v>
      </c>
      <c r="D158" s="12">
        <f t="shared" si="2"/>
        <v>143.491330187952</v>
      </c>
    </row>
    <row r="159" ht="23.4" customHeight="1" spans="1:4">
      <c r="A159" s="10" t="s">
        <v>155</v>
      </c>
      <c r="B159" s="11">
        <v>156.251260744</v>
      </c>
      <c r="C159" s="11">
        <f>152.7049572386-0.3636837282</f>
        <v>152.3412735104</v>
      </c>
      <c r="D159" s="12">
        <f t="shared" si="2"/>
        <v>97.4976283615362</v>
      </c>
    </row>
    <row r="160" ht="23.4" customHeight="1" spans="1:4">
      <c r="A160" s="10" t="s">
        <v>156</v>
      </c>
      <c r="B160" s="11">
        <v>37.6971063364</v>
      </c>
      <c r="C160" s="11">
        <v>35.3790669908</v>
      </c>
      <c r="D160" s="12">
        <f t="shared" si="2"/>
        <v>93.8508825454284</v>
      </c>
    </row>
    <row r="161" ht="23.4" customHeight="1" spans="1:4">
      <c r="A161" s="10" t="s">
        <v>157</v>
      </c>
      <c r="B161" s="11">
        <v>47.9874148028</v>
      </c>
      <c r="C161" s="11">
        <f>46.6521120178-0.3636837282</f>
        <v>46.2884282896</v>
      </c>
      <c r="D161" s="12">
        <f t="shared" si="2"/>
        <v>96.4595164790981</v>
      </c>
    </row>
    <row r="162" ht="23.4" customHeight="1" spans="1:4">
      <c r="A162" s="10" t="s">
        <v>158</v>
      </c>
      <c r="B162" s="11">
        <v>43.0208671321</v>
      </c>
      <c r="C162" s="11">
        <v>43.1811685699</v>
      </c>
      <c r="D162" s="12">
        <f t="shared" si="2"/>
        <v>100.372613218854</v>
      </c>
    </row>
    <row r="163" ht="23.4" customHeight="1" spans="1:4">
      <c r="A163" s="10" t="s">
        <v>159</v>
      </c>
      <c r="B163" s="11">
        <v>13.3222724727</v>
      </c>
      <c r="C163" s="11">
        <v>12.4893096601</v>
      </c>
      <c r="D163" s="12">
        <f t="shared" si="2"/>
        <v>93.7475921295942</v>
      </c>
    </row>
    <row r="164" ht="23.4" customHeight="1" spans="1:4">
      <c r="A164" s="10" t="s">
        <v>160</v>
      </c>
      <c r="B164" s="11">
        <v>14.2236</v>
      </c>
      <c r="C164" s="11">
        <v>15.0033</v>
      </c>
      <c r="D164" s="12">
        <f t="shared" si="2"/>
        <v>105.481734581962</v>
      </c>
    </row>
    <row r="165" ht="23.4" customHeight="1" spans="1:4">
      <c r="A165" s="10" t="s">
        <v>161</v>
      </c>
      <c r="B165" s="11">
        <v>4.1792603103</v>
      </c>
      <c r="C165" s="11">
        <v>3.745499995</v>
      </c>
      <c r="D165" s="12">
        <f t="shared" si="2"/>
        <v>89.6211223256188</v>
      </c>
    </row>
    <row r="166" ht="23.4" customHeight="1" spans="1:4">
      <c r="A166" s="10" t="s">
        <v>162</v>
      </c>
      <c r="B166" s="11">
        <v>4.1492616603</v>
      </c>
      <c r="C166" s="11">
        <v>3.745499995</v>
      </c>
      <c r="D166" s="12">
        <f t="shared" si="2"/>
        <v>90.2690719854287</v>
      </c>
    </row>
    <row r="167" ht="23.4" customHeight="1" spans="1:4">
      <c r="A167" s="10" t="s">
        <v>163</v>
      </c>
      <c r="B167" s="11">
        <v>0.02999865</v>
      </c>
      <c r="C167" s="11"/>
      <c r="D167" s="12">
        <f t="shared" si="2"/>
        <v>0</v>
      </c>
    </row>
    <row r="168" ht="23.4" customHeight="1" spans="1:4">
      <c r="A168" s="10" t="s">
        <v>164</v>
      </c>
      <c r="B168" s="13">
        <v>0.4197450532</v>
      </c>
      <c r="C168" s="13">
        <v>0.4187165616</v>
      </c>
      <c r="D168" s="12">
        <f t="shared" si="2"/>
        <v>99.7549723118452</v>
      </c>
    </row>
    <row r="169" ht="23.4" customHeight="1" spans="1:4">
      <c r="A169" s="10" t="s">
        <v>165</v>
      </c>
      <c r="B169" s="13">
        <v>0.4197450532</v>
      </c>
      <c r="C169" s="13">
        <v>0.4187165616</v>
      </c>
      <c r="D169" s="12">
        <f t="shared" si="2"/>
        <v>99.7549723118452</v>
      </c>
    </row>
    <row r="170" ht="23.4" customHeight="1" spans="1:4">
      <c r="A170" s="10" t="s">
        <v>166</v>
      </c>
      <c r="B170" s="11">
        <v>0.3292735545</v>
      </c>
      <c r="C170" s="11">
        <v>0.302878856</v>
      </c>
      <c r="D170" s="12">
        <f t="shared" si="2"/>
        <v>91.9839604063921</v>
      </c>
    </row>
    <row r="171" ht="23.4" customHeight="1" spans="1:4">
      <c r="A171" s="10" t="s">
        <v>167</v>
      </c>
      <c r="B171" s="11">
        <v>0.3292735545</v>
      </c>
      <c r="C171" s="11">
        <v>0.302878856</v>
      </c>
      <c r="D171" s="12">
        <f t="shared" si="2"/>
        <v>91.9839604063921</v>
      </c>
    </row>
    <row r="172" ht="23.4" customHeight="1" spans="1:4">
      <c r="A172" s="10" t="s">
        <v>168</v>
      </c>
      <c r="B172" s="11">
        <v>1.6198197243</v>
      </c>
      <c r="C172" s="11">
        <f>1.0303945986+0.3636837282</f>
        <v>1.3940783268</v>
      </c>
      <c r="D172" s="12">
        <f t="shared" si="2"/>
        <v>86.0637949943749</v>
      </c>
    </row>
    <row r="173" ht="23.4" customHeight="1" spans="1:4">
      <c r="A173" s="10" t="s">
        <v>169</v>
      </c>
      <c r="B173" s="11">
        <v>1.2426850139</v>
      </c>
      <c r="C173" s="11">
        <f>0.8093534549+0.3636837282</f>
        <v>1.1730371831</v>
      </c>
      <c r="D173" s="12">
        <f t="shared" si="2"/>
        <v>94.3953753347826</v>
      </c>
    </row>
    <row r="174" ht="23.4" customHeight="1" spans="1:4">
      <c r="A174" s="10" t="s">
        <v>170</v>
      </c>
      <c r="B174" s="11">
        <v>0.3771347104</v>
      </c>
      <c r="C174" s="11">
        <v>0.2210411437</v>
      </c>
      <c r="D174" s="12">
        <f t="shared" si="2"/>
        <v>58.6106602241829</v>
      </c>
    </row>
    <row r="175" ht="23.4" customHeight="1" spans="1:4">
      <c r="A175" s="10" t="s">
        <v>171</v>
      </c>
      <c r="B175" s="11">
        <v>1.5148965327</v>
      </c>
      <c r="C175" s="11">
        <v>1.5819191362</v>
      </c>
      <c r="D175" s="12">
        <f t="shared" si="2"/>
        <v>104.424236378741</v>
      </c>
    </row>
    <row r="176" ht="23.4" customHeight="1" spans="1:4">
      <c r="A176" s="10" t="s">
        <v>172</v>
      </c>
      <c r="B176" s="11">
        <v>0.7839950544</v>
      </c>
      <c r="C176" s="11">
        <v>0.7881735162</v>
      </c>
      <c r="D176" s="12">
        <f t="shared" si="2"/>
        <v>100.532970428391</v>
      </c>
    </row>
    <row r="177" ht="23.4" customHeight="1" spans="1:4">
      <c r="A177" s="10" t="s">
        <v>173</v>
      </c>
      <c r="B177" s="11">
        <v>0.312361464</v>
      </c>
      <c r="C177" s="11">
        <v>0.40068292</v>
      </c>
      <c r="D177" s="12">
        <f t="shared" ref="D177:D227" si="3">C177/B177*100</f>
        <v>128.275400834976</v>
      </c>
    </row>
    <row r="178" ht="23.4" customHeight="1" spans="1:4">
      <c r="A178" s="10" t="s">
        <v>174</v>
      </c>
      <c r="B178" s="11">
        <v>0.4185400143</v>
      </c>
      <c r="C178" s="11">
        <v>0.3930627</v>
      </c>
      <c r="D178" s="12">
        <f t="shared" si="3"/>
        <v>93.9128127706952</v>
      </c>
    </row>
    <row r="179" ht="23.4" customHeight="1" spans="1:4">
      <c r="A179" s="10" t="s">
        <v>175</v>
      </c>
      <c r="B179" s="11">
        <v>30.1033734573</v>
      </c>
      <c r="C179" s="11">
        <v>34.4006</v>
      </c>
      <c r="D179" s="12">
        <f t="shared" si="3"/>
        <v>114.274900282506</v>
      </c>
    </row>
    <row r="180" ht="23.4" customHeight="1" spans="1:4">
      <c r="A180" s="10" t="s">
        <v>176</v>
      </c>
      <c r="B180" s="11">
        <v>30.1033734573</v>
      </c>
      <c r="C180" s="11">
        <v>34.4006</v>
      </c>
      <c r="D180" s="12">
        <f t="shared" si="3"/>
        <v>114.274900282506</v>
      </c>
    </row>
    <row r="181" ht="23.4" customHeight="1" spans="1:4">
      <c r="A181" s="10" t="s">
        <v>177</v>
      </c>
      <c r="B181" s="11">
        <v>1.7327211184</v>
      </c>
      <c r="C181" s="11">
        <v>18.1243339832</v>
      </c>
      <c r="D181" s="12" t="s">
        <v>178</v>
      </c>
    </row>
    <row r="182" ht="23.4" customHeight="1" spans="1:4">
      <c r="A182" s="10" t="s">
        <v>179</v>
      </c>
      <c r="B182" s="11">
        <v>1.7327211184</v>
      </c>
      <c r="C182" s="11">
        <v>18.1243339832</v>
      </c>
      <c r="D182" s="12" t="s">
        <v>178</v>
      </c>
    </row>
    <row r="183" ht="23.4" customHeight="1" spans="1:4">
      <c r="A183" s="10" t="s">
        <v>31</v>
      </c>
      <c r="B183" s="11">
        <v>90.5126607874</v>
      </c>
      <c r="C183" s="11">
        <v>98.2336665466</v>
      </c>
      <c r="D183" s="12">
        <f t="shared" si="3"/>
        <v>108.530304702163</v>
      </c>
    </row>
    <row r="184" ht="23.4" customHeight="1" spans="1:4">
      <c r="A184" s="10" t="s">
        <v>180</v>
      </c>
      <c r="B184" s="11">
        <v>0.6978940546</v>
      </c>
      <c r="C184" s="11">
        <v>0.8511694466</v>
      </c>
      <c r="D184" s="12">
        <f t="shared" si="3"/>
        <v>121.962558785208</v>
      </c>
    </row>
    <row r="185" ht="23.4" customHeight="1" spans="1:4">
      <c r="A185" s="10" t="s">
        <v>64</v>
      </c>
      <c r="B185" s="11">
        <v>0.2490621729</v>
      </c>
      <c r="C185" s="11">
        <v>0.2889252271</v>
      </c>
      <c r="D185" s="12">
        <f t="shared" si="3"/>
        <v>116.005262355117</v>
      </c>
    </row>
    <row r="186" ht="23.4" customHeight="1" spans="1:4">
      <c r="A186" s="10" t="s">
        <v>65</v>
      </c>
      <c r="B186" s="11">
        <v>0.3363017498</v>
      </c>
      <c r="C186" s="11">
        <v>0.429387</v>
      </c>
      <c r="D186" s="12">
        <f t="shared" si="3"/>
        <v>127.679085896924</v>
      </c>
    </row>
    <row r="187" ht="23.4" customHeight="1" spans="1:4">
      <c r="A187" s="10" t="s">
        <v>181</v>
      </c>
      <c r="B187" s="11">
        <v>0.1125301319</v>
      </c>
      <c r="C187" s="11">
        <v>0.1328572195</v>
      </c>
      <c r="D187" s="12">
        <f t="shared" si="3"/>
        <v>118.063684150005</v>
      </c>
    </row>
    <row r="188" ht="23.4" customHeight="1" spans="1:4">
      <c r="A188" s="10" t="s">
        <v>182</v>
      </c>
      <c r="B188" s="11">
        <v>0.3</v>
      </c>
      <c r="C188" s="11">
        <v>0</v>
      </c>
      <c r="D188" s="12">
        <f t="shared" si="3"/>
        <v>0</v>
      </c>
    </row>
    <row r="189" ht="23.4" customHeight="1" spans="1:4">
      <c r="A189" s="10" t="s">
        <v>183</v>
      </c>
      <c r="B189" s="11">
        <v>0.3</v>
      </c>
      <c r="C189" s="11"/>
      <c r="D189" s="12">
        <f t="shared" si="3"/>
        <v>0</v>
      </c>
    </row>
    <row r="190" ht="23.4" customHeight="1" spans="1:4">
      <c r="A190" s="10" t="s">
        <v>184</v>
      </c>
      <c r="B190" s="11">
        <v>0.5806337116</v>
      </c>
      <c r="C190" s="11">
        <v>0.5504971</v>
      </c>
      <c r="D190" s="12">
        <f t="shared" si="3"/>
        <v>94.8097034330033</v>
      </c>
    </row>
    <row r="191" ht="23.4" customHeight="1" spans="1:4">
      <c r="A191" s="10" t="s">
        <v>185</v>
      </c>
      <c r="B191" s="11">
        <v>0.1355453785</v>
      </c>
      <c r="C191" s="11">
        <v>0.2162971</v>
      </c>
      <c r="D191" s="12">
        <f t="shared" si="3"/>
        <v>159.575414812096</v>
      </c>
    </row>
    <row r="192" ht="23.4" customHeight="1" spans="1:4">
      <c r="A192" s="10" t="s">
        <v>186</v>
      </c>
      <c r="B192" s="11">
        <v>0.4156985752</v>
      </c>
      <c r="C192" s="11">
        <v>0.3031</v>
      </c>
      <c r="D192" s="12">
        <f t="shared" si="3"/>
        <v>72.9134084364309</v>
      </c>
    </row>
    <row r="193" ht="23.4" customHeight="1" spans="1:4">
      <c r="A193" s="10" t="s">
        <v>187</v>
      </c>
      <c r="B193" s="13">
        <v>0.0293897579</v>
      </c>
      <c r="C193" s="13">
        <v>0.0311</v>
      </c>
      <c r="D193" s="12">
        <f t="shared" si="3"/>
        <v>105.819177231126</v>
      </c>
    </row>
    <row r="194" ht="23.4" customHeight="1" spans="1:4">
      <c r="A194" s="10" t="s">
        <v>188</v>
      </c>
      <c r="B194" s="11">
        <v>88.9341330212</v>
      </c>
      <c r="C194" s="11">
        <v>96.832</v>
      </c>
      <c r="D194" s="12">
        <f t="shared" si="3"/>
        <v>108.880580167029</v>
      </c>
    </row>
    <row r="195" ht="23.4" customHeight="1" spans="1:4">
      <c r="A195" s="10" t="s">
        <v>189</v>
      </c>
      <c r="B195" s="11">
        <v>88.9341330212</v>
      </c>
      <c r="C195" s="11">
        <v>96.832</v>
      </c>
      <c r="D195" s="12">
        <f t="shared" si="3"/>
        <v>108.880580167029</v>
      </c>
    </row>
    <row r="196" ht="23.4" customHeight="1" spans="1:4">
      <c r="A196" s="10" t="s">
        <v>32</v>
      </c>
      <c r="B196" s="11">
        <v>11.7637456587</v>
      </c>
      <c r="C196" s="11">
        <v>18.4847364219</v>
      </c>
      <c r="D196" s="12">
        <f t="shared" si="3"/>
        <v>157.133084633035</v>
      </c>
    </row>
    <row r="197" ht="23.4" customHeight="1" spans="1:4">
      <c r="A197" s="10" t="s">
        <v>190</v>
      </c>
      <c r="B197" s="11">
        <v>3.9323359906</v>
      </c>
      <c r="C197" s="11">
        <v>4.9533709078</v>
      </c>
      <c r="D197" s="12">
        <f t="shared" si="3"/>
        <v>125.965098598917</v>
      </c>
    </row>
    <row r="198" ht="23.4" customHeight="1" spans="1:4">
      <c r="A198" s="10" t="s">
        <v>191</v>
      </c>
      <c r="B198" s="11">
        <v>1.0197520779</v>
      </c>
      <c r="C198" s="11">
        <v>1.1338003433</v>
      </c>
      <c r="D198" s="12">
        <f t="shared" si="3"/>
        <v>111.183920863869</v>
      </c>
    </row>
    <row r="199" ht="23.4" customHeight="1" spans="1:4">
      <c r="A199" s="10" t="s">
        <v>192</v>
      </c>
      <c r="B199" s="11">
        <v>1.5628176758</v>
      </c>
      <c r="C199" s="11">
        <v>1.8370251777</v>
      </c>
      <c r="D199" s="12">
        <f t="shared" si="3"/>
        <v>117.545712858644</v>
      </c>
    </row>
    <row r="200" ht="23.4" customHeight="1" spans="1:4">
      <c r="A200" s="10" t="s">
        <v>193</v>
      </c>
      <c r="B200" s="11">
        <v>0.2341733561</v>
      </c>
      <c r="C200" s="11">
        <v>0.2856807805</v>
      </c>
      <c r="D200" s="12">
        <f t="shared" si="3"/>
        <v>121.995424781803</v>
      </c>
    </row>
    <row r="201" ht="23.4" customHeight="1" spans="1:4">
      <c r="A201" s="10" t="s">
        <v>194</v>
      </c>
      <c r="B201" s="11">
        <v>0.0829126257</v>
      </c>
      <c r="C201" s="11">
        <v>0.0861675464</v>
      </c>
      <c r="D201" s="12">
        <f t="shared" si="3"/>
        <v>103.925723823748</v>
      </c>
    </row>
    <row r="202" ht="23.4" customHeight="1" spans="1:4">
      <c r="A202" s="10" t="s">
        <v>195</v>
      </c>
      <c r="B202" s="11">
        <v>1.0326802551</v>
      </c>
      <c r="C202" s="11">
        <v>1.6106970599</v>
      </c>
      <c r="D202" s="12">
        <f t="shared" si="3"/>
        <v>155.972485379226</v>
      </c>
    </row>
    <row r="203" ht="23.4" customHeight="1" spans="1:4">
      <c r="A203" s="10" t="s">
        <v>196</v>
      </c>
      <c r="B203" s="11">
        <v>0.3239104803</v>
      </c>
      <c r="C203" s="11">
        <v>0.3858352</v>
      </c>
      <c r="D203" s="12">
        <f t="shared" si="3"/>
        <v>119.117849982083</v>
      </c>
    </row>
    <row r="204" ht="23.4" customHeight="1" spans="1:4">
      <c r="A204" s="10" t="s">
        <v>197</v>
      </c>
      <c r="B204" s="11">
        <v>0.00791979</v>
      </c>
      <c r="C204" s="11"/>
      <c r="D204" s="12">
        <f t="shared" si="3"/>
        <v>0</v>
      </c>
    </row>
    <row r="205" ht="23.4" customHeight="1" spans="1:4">
      <c r="A205" s="10" t="s">
        <v>198</v>
      </c>
      <c r="B205" s="11">
        <v>0.3159906903</v>
      </c>
      <c r="C205" s="11">
        <v>0.3858352</v>
      </c>
      <c r="D205" s="12">
        <f t="shared" si="3"/>
        <v>122.103344131338</v>
      </c>
    </row>
    <row r="206" ht="23.4" customHeight="1" spans="1:4">
      <c r="A206" s="10" t="s">
        <v>199</v>
      </c>
      <c r="B206" s="11">
        <v>3.271571441</v>
      </c>
      <c r="C206" s="11">
        <v>2.6806543655</v>
      </c>
      <c r="D206" s="12">
        <f t="shared" si="3"/>
        <v>81.93782143668</v>
      </c>
    </row>
    <row r="207" ht="23.4" customHeight="1" spans="1:4">
      <c r="A207" s="10" t="s">
        <v>200</v>
      </c>
      <c r="B207" s="11">
        <v>0.4543490852</v>
      </c>
      <c r="C207" s="11">
        <v>0.6027436589</v>
      </c>
      <c r="D207" s="12">
        <f t="shared" si="3"/>
        <v>132.660916139994</v>
      </c>
    </row>
    <row r="208" ht="23.4" customHeight="1" spans="1:4">
      <c r="A208" s="10" t="s">
        <v>201</v>
      </c>
      <c r="B208" s="11">
        <v>0.2723565272</v>
      </c>
      <c r="C208" s="11">
        <v>0.109</v>
      </c>
      <c r="D208" s="12">
        <f t="shared" si="3"/>
        <v>40.0210713216937</v>
      </c>
    </row>
    <row r="209" ht="23.4" customHeight="1" spans="1:4">
      <c r="A209" s="10" t="s">
        <v>202</v>
      </c>
      <c r="B209" s="11">
        <v>0.4235388135</v>
      </c>
      <c r="C209" s="11">
        <v>0.6696409966</v>
      </c>
      <c r="D209" s="12">
        <f t="shared" si="3"/>
        <v>158.106170026375</v>
      </c>
    </row>
    <row r="210" ht="23.4" customHeight="1" spans="1:4">
      <c r="A210" s="10" t="s">
        <v>203</v>
      </c>
      <c r="B210" s="11">
        <v>0.0642801832</v>
      </c>
      <c r="C210" s="11">
        <v>0.1147534</v>
      </c>
      <c r="D210" s="12">
        <f t="shared" si="3"/>
        <v>178.520648646813</v>
      </c>
    </row>
    <row r="211" ht="23.4" customHeight="1" spans="1:4">
      <c r="A211" s="10" t="s">
        <v>204</v>
      </c>
      <c r="B211" s="11">
        <v>2.0570468319</v>
      </c>
      <c r="C211" s="11">
        <v>1.18451631</v>
      </c>
      <c r="D211" s="12">
        <f t="shared" si="3"/>
        <v>57.5833418875503</v>
      </c>
    </row>
    <row r="212" ht="23.4" customHeight="1" spans="1:4">
      <c r="A212" s="10" t="s">
        <v>205</v>
      </c>
      <c r="B212" s="11">
        <v>0.2553167949</v>
      </c>
      <c r="C212" s="11">
        <v>0.266601124</v>
      </c>
      <c r="D212" s="12">
        <f t="shared" si="3"/>
        <v>104.419736314025</v>
      </c>
    </row>
    <row r="213" ht="23.4" customHeight="1" spans="1:4">
      <c r="A213" s="10" t="s">
        <v>206</v>
      </c>
      <c r="B213" s="11">
        <v>0.2173167949</v>
      </c>
      <c r="C213" s="11">
        <v>0.228601124</v>
      </c>
      <c r="D213" s="12">
        <f t="shared" si="3"/>
        <v>105.192571105787</v>
      </c>
    </row>
    <row r="214" ht="23.4" customHeight="1" spans="1:4">
      <c r="A214" s="10" t="s">
        <v>207</v>
      </c>
      <c r="B214" s="11">
        <v>0.038</v>
      </c>
      <c r="C214" s="11">
        <v>0.038</v>
      </c>
      <c r="D214" s="12">
        <f t="shared" si="3"/>
        <v>100</v>
      </c>
    </row>
    <row r="215" ht="23.4" customHeight="1" spans="1:4">
      <c r="A215" s="10" t="s">
        <v>208</v>
      </c>
      <c r="B215" s="11">
        <v>1.5203994396</v>
      </c>
      <c r="C215" s="11">
        <v>1.4205</v>
      </c>
      <c r="D215" s="12">
        <f t="shared" si="3"/>
        <v>93.4293951314345</v>
      </c>
    </row>
    <row r="216" ht="23.4" customHeight="1" spans="1:4">
      <c r="A216" s="10" t="s">
        <v>209</v>
      </c>
      <c r="B216" s="11">
        <v>1.5203994396</v>
      </c>
      <c r="C216" s="11">
        <v>1.4205</v>
      </c>
      <c r="D216" s="12">
        <f t="shared" si="3"/>
        <v>93.4293951314345</v>
      </c>
    </row>
    <row r="217" ht="23.4" customHeight="1" spans="1:4">
      <c r="A217" s="10" t="s">
        <v>210</v>
      </c>
      <c r="B217" s="11">
        <v>2.4602115123</v>
      </c>
      <c r="C217" s="11">
        <v>8.7777748246</v>
      </c>
      <c r="D217" s="12" t="s">
        <v>211</v>
      </c>
    </row>
    <row r="218" ht="35.4" customHeight="1" spans="1:4">
      <c r="A218" s="10" t="s">
        <v>212</v>
      </c>
      <c r="B218" s="11">
        <v>0.59653974</v>
      </c>
      <c r="C218" s="11">
        <v>0.5335</v>
      </c>
      <c r="D218" s="12">
        <f t="shared" si="3"/>
        <v>89.4324324478366</v>
      </c>
    </row>
    <row r="219" ht="23.4" customHeight="1" spans="1:4">
      <c r="A219" s="10" t="s">
        <v>213</v>
      </c>
      <c r="B219" s="11">
        <v>1.8636717723</v>
      </c>
      <c r="C219" s="11">
        <v>8.2442748246</v>
      </c>
      <c r="D219" s="12" t="s">
        <v>214</v>
      </c>
    </row>
    <row r="220" ht="31.8" customHeight="1" spans="1:4">
      <c r="A220" s="10" t="s">
        <v>33</v>
      </c>
      <c r="B220" s="11">
        <v>113.3102846231</v>
      </c>
      <c r="C220" s="11">
        <v>118.9663102824</v>
      </c>
      <c r="D220" s="12">
        <f t="shared" si="3"/>
        <v>104.991626027693</v>
      </c>
    </row>
    <row r="221" ht="23.4" customHeight="1" spans="1:4">
      <c r="A221" s="10" t="s">
        <v>215</v>
      </c>
      <c r="B221" s="11">
        <v>2.6412502766</v>
      </c>
      <c r="C221" s="11">
        <v>2.9871279269</v>
      </c>
      <c r="D221" s="12">
        <f t="shared" si="3"/>
        <v>113.095224385371</v>
      </c>
    </row>
    <row r="222" ht="23.4" customHeight="1" spans="1:4">
      <c r="A222" s="10" t="s">
        <v>64</v>
      </c>
      <c r="B222" s="11">
        <v>0.1754898315</v>
      </c>
      <c r="C222" s="11">
        <v>0.26547878</v>
      </c>
      <c r="D222" s="12">
        <f t="shared" si="3"/>
        <v>151.27872522916</v>
      </c>
    </row>
    <row r="223" ht="23.4" customHeight="1" spans="1:4">
      <c r="A223" s="10" t="s">
        <v>216</v>
      </c>
      <c r="B223" s="11">
        <v>0.0650492828</v>
      </c>
      <c r="C223" s="11">
        <v>0.145613</v>
      </c>
      <c r="D223" s="12" t="s">
        <v>217</v>
      </c>
    </row>
    <row r="224" ht="23.4" customHeight="1" spans="1:4">
      <c r="A224" s="10" t="s">
        <v>218</v>
      </c>
      <c r="B224" s="11">
        <v>0.1678591975</v>
      </c>
      <c r="C224" s="11">
        <v>0.20003809</v>
      </c>
      <c r="D224" s="12">
        <f t="shared" si="3"/>
        <v>119.170169391522</v>
      </c>
    </row>
    <row r="225" ht="23.4" customHeight="1" spans="1:4">
      <c r="A225" s="10" t="s">
        <v>219</v>
      </c>
      <c r="B225" s="11">
        <v>0.0351009073</v>
      </c>
      <c r="C225" s="11">
        <v>0.0264</v>
      </c>
      <c r="D225" s="12">
        <f t="shared" si="3"/>
        <v>75.2117310654246</v>
      </c>
    </row>
    <row r="226" ht="23.4" customHeight="1" spans="1:4">
      <c r="A226" s="10" t="s">
        <v>87</v>
      </c>
      <c r="B226" s="11">
        <v>0.035765</v>
      </c>
      <c r="C226" s="11"/>
      <c r="D226" s="12">
        <f t="shared" si="3"/>
        <v>0</v>
      </c>
    </row>
    <row r="227" ht="23.4" customHeight="1" spans="1:4">
      <c r="A227" s="10" t="s">
        <v>220</v>
      </c>
      <c r="B227" s="11">
        <v>0.24503495</v>
      </c>
      <c r="C227" s="11">
        <v>0.13372607</v>
      </c>
      <c r="D227" s="12">
        <f t="shared" si="3"/>
        <v>54.57428419905</v>
      </c>
    </row>
    <row r="228" ht="23.4" customHeight="1" spans="1:4">
      <c r="A228" s="10" t="s">
        <v>221</v>
      </c>
      <c r="B228" s="11"/>
      <c r="C228" s="11">
        <v>0.14473304</v>
      </c>
      <c r="D228" s="12"/>
    </row>
    <row r="229" ht="23.4" customHeight="1" spans="1:4">
      <c r="A229" s="10" t="s">
        <v>222</v>
      </c>
      <c r="B229" s="13">
        <v>0.013262</v>
      </c>
      <c r="C229" s="11">
        <v>0.09032</v>
      </c>
      <c r="D229" s="12" t="s">
        <v>223</v>
      </c>
    </row>
    <row r="230" ht="35.4" customHeight="1" spans="1:4">
      <c r="A230" s="10" t="s">
        <v>72</v>
      </c>
      <c r="B230" s="11">
        <v>0.8155862797</v>
      </c>
      <c r="C230" s="11">
        <v>0.7487147003</v>
      </c>
      <c r="D230" s="12">
        <f t="shared" ref="D229:D245" si="4">C230/B230*100</f>
        <v>91.8007964252908</v>
      </c>
    </row>
    <row r="231" ht="28.5" spans="1:4">
      <c r="A231" s="10" t="s">
        <v>224</v>
      </c>
      <c r="B231" s="11">
        <v>1.0881028278</v>
      </c>
      <c r="C231" s="11">
        <v>1.2321042466</v>
      </c>
      <c r="D231" s="12">
        <f t="shared" si="4"/>
        <v>113.234173749107</v>
      </c>
    </row>
    <row r="232" ht="33" customHeight="1" spans="1:4">
      <c r="A232" s="10" t="s">
        <v>225</v>
      </c>
      <c r="B232" s="11">
        <v>1.6595465269</v>
      </c>
      <c r="C232" s="11">
        <v>2.0682821421</v>
      </c>
      <c r="D232" s="12">
        <f t="shared" si="4"/>
        <v>124.629355584475</v>
      </c>
    </row>
    <row r="233" ht="23.4" customHeight="1" spans="1:4">
      <c r="A233" s="10" t="s">
        <v>64</v>
      </c>
      <c r="B233" s="11">
        <v>0.1829665122</v>
      </c>
      <c r="C233" s="11">
        <v>0.267844765</v>
      </c>
      <c r="D233" s="12">
        <f t="shared" si="4"/>
        <v>146.390047981687</v>
      </c>
    </row>
    <row r="234" ht="23.4" customHeight="1" spans="1:4">
      <c r="A234" s="10" t="s">
        <v>226</v>
      </c>
      <c r="B234" s="14">
        <v>0.0979812005</v>
      </c>
      <c r="C234" s="14">
        <v>0.0976696475</v>
      </c>
      <c r="D234" s="12">
        <f t="shared" si="4"/>
        <v>99.6820277783798</v>
      </c>
    </row>
    <row r="235" ht="23.4" customHeight="1" spans="1:4">
      <c r="A235" s="10" t="s">
        <v>227</v>
      </c>
      <c r="B235" s="14">
        <v>0.00133866</v>
      </c>
      <c r="C235" s="14">
        <v>0.00135</v>
      </c>
      <c r="D235" s="12">
        <f t="shared" si="4"/>
        <v>100.847115772489</v>
      </c>
    </row>
    <row r="236" ht="23.4" customHeight="1" spans="1:4">
      <c r="A236" s="10" t="s">
        <v>228</v>
      </c>
      <c r="B236" s="11">
        <v>0.2999444736</v>
      </c>
      <c r="C236" s="11">
        <v>0.11167322</v>
      </c>
      <c r="D236" s="12">
        <f t="shared" si="4"/>
        <v>37.2312977331015</v>
      </c>
    </row>
    <row r="237" ht="23.4" customHeight="1" spans="1:4">
      <c r="A237" s="10" t="s">
        <v>229</v>
      </c>
      <c r="B237" s="11">
        <v>1.0773156806</v>
      </c>
      <c r="C237" s="11">
        <v>1.5897445096</v>
      </c>
      <c r="D237" s="12">
        <f t="shared" si="4"/>
        <v>147.565336532984</v>
      </c>
    </row>
    <row r="238" ht="23.4" customHeight="1" spans="1:4">
      <c r="A238" s="10" t="s">
        <v>230</v>
      </c>
      <c r="B238" s="11">
        <v>40.6683363596</v>
      </c>
      <c r="C238" s="11">
        <v>47.3348222034</v>
      </c>
      <c r="D238" s="12">
        <f t="shared" si="4"/>
        <v>116.392324940104</v>
      </c>
    </row>
    <row r="239" ht="23.4" customHeight="1" spans="1:4">
      <c r="A239" s="10" t="s">
        <v>231</v>
      </c>
      <c r="B239" s="11">
        <v>2.0763624523</v>
      </c>
      <c r="C239" s="11">
        <v>2.346489397</v>
      </c>
      <c r="D239" s="12">
        <f t="shared" si="4"/>
        <v>113.009623844853</v>
      </c>
    </row>
    <row r="240" ht="35.4" customHeight="1" spans="1:4">
      <c r="A240" s="10" t="s">
        <v>232</v>
      </c>
      <c r="B240" s="11">
        <v>8.3326636093</v>
      </c>
      <c r="C240" s="11">
        <v>8.2393624653</v>
      </c>
      <c r="D240" s="12">
        <f t="shared" si="4"/>
        <v>98.8802962849014</v>
      </c>
    </row>
    <row r="241" ht="35.4" customHeight="1" spans="1:4">
      <c r="A241" s="10" t="s">
        <v>233</v>
      </c>
      <c r="B241" s="11">
        <v>20.2223000529</v>
      </c>
      <c r="C241" s="11">
        <v>24.5880445173</v>
      </c>
      <c r="D241" s="12">
        <f t="shared" si="4"/>
        <v>121.588763162348</v>
      </c>
    </row>
    <row r="242" ht="33.6" customHeight="1" spans="1:4">
      <c r="A242" s="10" t="s">
        <v>234</v>
      </c>
      <c r="B242" s="11">
        <v>10.0005222451</v>
      </c>
      <c r="C242" s="11">
        <v>12.1166571975</v>
      </c>
      <c r="D242" s="12">
        <f t="shared" si="4"/>
        <v>121.160244440603</v>
      </c>
    </row>
    <row r="243" ht="33.6" customHeight="1" spans="1:4">
      <c r="A243" s="10" t="s">
        <v>235</v>
      </c>
      <c r="B243" s="13">
        <v>0.036488</v>
      </c>
      <c r="C243" s="13">
        <v>0.0442686263</v>
      </c>
      <c r="D243" s="12">
        <f t="shared" si="4"/>
        <v>121.323794946284</v>
      </c>
    </row>
    <row r="244" ht="23.4" customHeight="1" spans="1:4">
      <c r="A244" s="10" t="s">
        <v>236</v>
      </c>
      <c r="B244" s="11">
        <v>8.9355962748</v>
      </c>
      <c r="C244" s="11">
        <v>6.2323</v>
      </c>
      <c r="D244" s="12">
        <f t="shared" si="4"/>
        <v>69.7468843526001</v>
      </c>
    </row>
    <row r="245" ht="23.4" customHeight="1" spans="1:4">
      <c r="A245" s="10" t="s">
        <v>237</v>
      </c>
      <c r="B245" s="11">
        <v>0.02292</v>
      </c>
      <c r="C245" s="11"/>
      <c r="D245" s="12">
        <f t="shared" si="4"/>
        <v>0</v>
      </c>
    </row>
    <row r="246" ht="23.4" customHeight="1" spans="1:4">
      <c r="A246" s="10" t="s">
        <v>238</v>
      </c>
      <c r="B246" s="11">
        <v>3.985</v>
      </c>
      <c r="C246" s="11">
        <v>3.954</v>
      </c>
      <c r="D246" s="12"/>
    </row>
    <row r="247" ht="23.4" customHeight="1" spans="1:4">
      <c r="A247" s="10" t="s">
        <v>239</v>
      </c>
      <c r="B247" s="11">
        <v>3.325443417</v>
      </c>
      <c r="C247" s="11">
        <v>2.2561</v>
      </c>
      <c r="D247" s="12">
        <f t="shared" ref="D247:D310" si="5">C247/B247*100</f>
        <v>67.8435840605975</v>
      </c>
    </row>
    <row r="248" ht="23.4" customHeight="1" spans="1:4">
      <c r="A248" s="10" t="s">
        <v>240</v>
      </c>
      <c r="B248" s="11">
        <v>1.6022328578</v>
      </c>
      <c r="C248" s="11">
        <v>0.0221999999999998</v>
      </c>
      <c r="D248" s="12">
        <f t="shared" si="5"/>
        <v>1.3855663920463</v>
      </c>
    </row>
    <row r="249" ht="23.4" customHeight="1" spans="1:4">
      <c r="A249" s="10" t="s">
        <v>241</v>
      </c>
      <c r="B249" s="11">
        <v>4.1259917257</v>
      </c>
      <c r="C249" s="11">
        <v>3.1792945628</v>
      </c>
      <c r="D249" s="12">
        <f t="shared" si="5"/>
        <v>77.0552820791373</v>
      </c>
    </row>
    <row r="250" ht="23.4" customHeight="1" spans="1:4">
      <c r="A250" s="10" t="s">
        <v>242</v>
      </c>
      <c r="B250" s="11">
        <v>2.1027328181</v>
      </c>
      <c r="C250" s="11">
        <v>1.57726736</v>
      </c>
      <c r="D250" s="12">
        <f t="shared" si="5"/>
        <v>75.0103554014626</v>
      </c>
    </row>
    <row r="251" ht="35.4" customHeight="1" spans="1:4">
      <c r="A251" s="10" t="s">
        <v>243</v>
      </c>
      <c r="B251" s="11">
        <v>0.312</v>
      </c>
      <c r="C251" s="11">
        <v>0.31668264</v>
      </c>
      <c r="D251" s="12">
        <f t="shared" si="5"/>
        <v>101.500846153846</v>
      </c>
    </row>
    <row r="252" ht="23.4" customHeight="1" spans="1:4">
      <c r="A252" s="10" t="s">
        <v>244</v>
      </c>
      <c r="B252" s="11">
        <v>0.1116045846</v>
      </c>
      <c r="C252" s="11">
        <v>0.30685</v>
      </c>
      <c r="D252" s="12" t="s">
        <v>101</v>
      </c>
    </row>
    <row r="253" ht="35.4" customHeight="1" spans="1:4">
      <c r="A253" s="10" t="s">
        <v>245</v>
      </c>
      <c r="B253" s="11">
        <v>0.788311165</v>
      </c>
      <c r="C253" s="11">
        <v>0.6925</v>
      </c>
      <c r="D253" s="12">
        <f t="shared" si="5"/>
        <v>87.8460220717539</v>
      </c>
    </row>
    <row r="254" ht="24" customHeight="1" spans="1:4">
      <c r="A254" s="10" t="s">
        <v>246</v>
      </c>
      <c r="B254" s="11">
        <v>0.06991</v>
      </c>
      <c r="C254" s="11"/>
      <c r="D254" s="12">
        <f t="shared" si="5"/>
        <v>0</v>
      </c>
    </row>
    <row r="255" ht="26" customHeight="1" spans="1:4">
      <c r="A255" s="10" t="s">
        <v>247</v>
      </c>
      <c r="B255" s="11">
        <v>0.103131086</v>
      </c>
      <c r="C255" s="11"/>
      <c r="D255" s="12">
        <f t="shared" si="5"/>
        <v>0</v>
      </c>
    </row>
    <row r="256" ht="26" customHeight="1" spans="1:4">
      <c r="A256" s="10" t="s">
        <v>248</v>
      </c>
      <c r="B256" s="11"/>
      <c r="C256" s="11">
        <v>0.1199445628</v>
      </c>
      <c r="D256" s="12"/>
    </row>
    <row r="257" ht="23.4" customHeight="1" spans="1:4">
      <c r="A257" s="10" t="s">
        <v>249</v>
      </c>
      <c r="B257" s="11">
        <v>0.638302072</v>
      </c>
      <c r="C257" s="11">
        <v>0.16605</v>
      </c>
      <c r="D257" s="12">
        <f t="shared" si="5"/>
        <v>26.0143288395905</v>
      </c>
    </row>
    <row r="258" ht="23.4" customHeight="1" spans="1:4">
      <c r="A258" s="10" t="s">
        <v>250</v>
      </c>
      <c r="B258" s="11">
        <v>8.3951871294</v>
      </c>
      <c r="C258" s="11">
        <v>2.7068071726</v>
      </c>
      <c r="D258" s="12">
        <f t="shared" si="5"/>
        <v>32.242368524708</v>
      </c>
    </row>
    <row r="259" ht="35.4" customHeight="1" spans="1:4">
      <c r="A259" s="10" t="s">
        <v>251</v>
      </c>
      <c r="B259" s="11">
        <v>0.9477218016</v>
      </c>
      <c r="C259" s="11">
        <v>1.112788</v>
      </c>
      <c r="D259" s="12">
        <f t="shared" si="5"/>
        <v>117.417157452886</v>
      </c>
    </row>
    <row r="260" ht="35.4" customHeight="1" spans="1:4">
      <c r="A260" s="10" t="s">
        <v>252</v>
      </c>
      <c r="B260" s="11">
        <v>5.1587055759</v>
      </c>
      <c r="C260" s="11">
        <v>1.2446264</v>
      </c>
      <c r="D260" s="12">
        <f t="shared" si="5"/>
        <v>24.1267190322809</v>
      </c>
    </row>
    <row r="261" ht="34.8" customHeight="1" spans="1:4">
      <c r="A261" s="10" t="s">
        <v>253</v>
      </c>
      <c r="B261" s="11">
        <v>2.2466095519</v>
      </c>
      <c r="C261" s="11">
        <v>0.3034377726</v>
      </c>
      <c r="D261" s="12">
        <f t="shared" si="5"/>
        <v>13.5064756732373</v>
      </c>
    </row>
    <row r="262" ht="26" customHeight="1" spans="1:4">
      <c r="A262" s="10" t="s">
        <v>254</v>
      </c>
      <c r="B262" s="13">
        <v>0.0421502</v>
      </c>
      <c r="C262" s="13">
        <v>0.044355</v>
      </c>
      <c r="D262" s="12">
        <f t="shared" si="5"/>
        <v>105.230817410119</v>
      </c>
    </row>
    <row r="263" ht="25" customHeight="1" spans="1:4">
      <c r="A263" s="10" t="s">
        <v>255</v>
      </c>
      <c r="B263" s="11"/>
      <c r="C263" s="13">
        <v>0.0016</v>
      </c>
      <c r="D263" s="12"/>
    </row>
    <row r="264" ht="23.4" customHeight="1" spans="1:4">
      <c r="A264" s="10" t="s">
        <v>256</v>
      </c>
      <c r="B264" s="11">
        <v>18.7874527311</v>
      </c>
      <c r="C264" s="11">
        <v>17.7949406342</v>
      </c>
      <c r="D264" s="12">
        <f t="shared" si="5"/>
        <v>94.7171545227255</v>
      </c>
    </row>
    <row r="265" ht="23.4" customHeight="1" spans="1:4">
      <c r="A265" s="10" t="s">
        <v>257</v>
      </c>
      <c r="B265" s="11">
        <v>0.0860542508</v>
      </c>
      <c r="C265" s="11">
        <v>0.17078</v>
      </c>
      <c r="D265" s="12">
        <f t="shared" si="5"/>
        <v>198.45620455974</v>
      </c>
    </row>
    <row r="266" ht="23.4" customHeight="1" spans="1:4">
      <c r="A266" s="10" t="s">
        <v>258</v>
      </c>
      <c r="B266" s="11">
        <v>16.3076</v>
      </c>
      <c r="C266" s="11">
        <v>16.3303816548</v>
      </c>
      <c r="D266" s="12">
        <f t="shared" si="5"/>
        <v>100.139699617356</v>
      </c>
    </row>
    <row r="267" ht="23.4" customHeight="1" spans="1:4">
      <c r="A267" s="10" t="s">
        <v>259</v>
      </c>
      <c r="B267" s="11">
        <v>0.6184316762</v>
      </c>
      <c r="C267" s="11">
        <v>0.1112082794</v>
      </c>
      <c r="D267" s="12">
        <f t="shared" si="5"/>
        <v>17.9823064826381</v>
      </c>
    </row>
    <row r="268" ht="23.4" customHeight="1" spans="1:4">
      <c r="A268" s="10" t="s">
        <v>260</v>
      </c>
      <c r="B268" s="11">
        <v>0.2591326339</v>
      </c>
      <c r="C268" s="11">
        <v>0.2417687</v>
      </c>
      <c r="D268" s="12">
        <f t="shared" si="5"/>
        <v>93.2992098916029</v>
      </c>
    </row>
    <row r="269" ht="23.4" customHeight="1" spans="1:4">
      <c r="A269" s="10" t="s">
        <v>261</v>
      </c>
      <c r="B269" s="11">
        <v>1.4064675422</v>
      </c>
      <c r="C269" s="11">
        <v>0.665291</v>
      </c>
      <c r="D269" s="12">
        <f t="shared" si="5"/>
        <v>47.3022647191239</v>
      </c>
    </row>
    <row r="270" ht="23.4" customHeight="1" spans="1:4">
      <c r="A270" s="10" t="s">
        <v>262</v>
      </c>
      <c r="B270" s="11">
        <v>0.109766628</v>
      </c>
      <c r="C270" s="11">
        <v>0.275511</v>
      </c>
      <c r="D270" s="12" t="s">
        <v>263</v>
      </c>
    </row>
    <row r="271" ht="23.4" customHeight="1" spans="1:4">
      <c r="A271" s="10" t="s">
        <v>264</v>
      </c>
      <c r="B271" s="11">
        <v>5.5146824975</v>
      </c>
      <c r="C271" s="11">
        <v>6.2665154533</v>
      </c>
      <c r="D271" s="12">
        <f t="shared" si="5"/>
        <v>113.63329540986</v>
      </c>
    </row>
    <row r="272" ht="23.4" customHeight="1" spans="1:4">
      <c r="A272" s="10" t="s">
        <v>64</v>
      </c>
      <c r="B272" s="11">
        <v>0.0414911348</v>
      </c>
      <c r="C272" s="13">
        <v>0.0032862</v>
      </c>
      <c r="D272" s="12">
        <f t="shared" si="5"/>
        <v>7.92024613412116</v>
      </c>
    </row>
    <row r="273" ht="23.4" customHeight="1" spans="1:4">
      <c r="A273" s="10" t="s">
        <v>265</v>
      </c>
      <c r="B273" s="11">
        <v>0.6344212015</v>
      </c>
      <c r="C273" s="11">
        <v>0.570523</v>
      </c>
      <c r="D273" s="12">
        <f t="shared" si="5"/>
        <v>89.9281106386543</v>
      </c>
    </row>
    <row r="274" ht="23.4" customHeight="1" spans="1:4">
      <c r="A274" s="10" t="s">
        <v>266</v>
      </c>
      <c r="B274" s="11">
        <v>0.8534632373</v>
      </c>
      <c r="C274" s="11">
        <v>1.064245</v>
      </c>
      <c r="D274" s="12">
        <f t="shared" si="5"/>
        <v>124.697228127462</v>
      </c>
    </row>
    <row r="275" ht="23.4" customHeight="1" spans="1:4">
      <c r="A275" s="10" t="s">
        <v>267</v>
      </c>
      <c r="B275" s="11">
        <v>0.018512</v>
      </c>
      <c r="C275" s="11">
        <v>0.011112</v>
      </c>
      <c r="D275" s="12">
        <f t="shared" si="5"/>
        <v>60.0259291270527</v>
      </c>
    </row>
    <row r="276" ht="23.4" customHeight="1" spans="1:4">
      <c r="A276" s="10" t="s">
        <v>268</v>
      </c>
      <c r="B276" s="11">
        <v>1.853896</v>
      </c>
      <c r="C276" s="11">
        <v>1.9354</v>
      </c>
      <c r="D276" s="12">
        <f t="shared" si="5"/>
        <v>104.396363118535</v>
      </c>
    </row>
    <row r="277" ht="23.4" customHeight="1" spans="1:4">
      <c r="A277" s="10" t="s">
        <v>269</v>
      </c>
      <c r="B277" s="11">
        <v>2.1128989239</v>
      </c>
      <c r="C277" s="11">
        <v>2.6819492533</v>
      </c>
      <c r="D277" s="12">
        <f t="shared" si="5"/>
        <v>126.932207828931</v>
      </c>
    </row>
    <row r="278" ht="23.4" customHeight="1" spans="1:4">
      <c r="A278" s="10" t="s">
        <v>270</v>
      </c>
      <c r="B278" s="11">
        <v>0.1507011212</v>
      </c>
      <c r="C278" s="11">
        <v>0.1708859736</v>
      </c>
      <c r="D278" s="12">
        <f t="shared" si="5"/>
        <v>113.393962990635</v>
      </c>
    </row>
    <row r="279" ht="23.4" customHeight="1" spans="1:4">
      <c r="A279" s="10" t="s">
        <v>64</v>
      </c>
      <c r="B279" s="11">
        <v>0.1276650765</v>
      </c>
      <c r="C279" s="11">
        <v>0.146641814</v>
      </c>
      <c r="D279" s="12">
        <f t="shared" si="5"/>
        <v>114.864470394141</v>
      </c>
    </row>
    <row r="280" ht="23.4" customHeight="1" spans="1:4">
      <c r="A280" s="10" t="s">
        <v>271</v>
      </c>
      <c r="B280" s="13">
        <v>0.0230360447</v>
      </c>
      <c r="C280" s="13">
        <v>0.0242441596</v>
      </c>
      <c r="D280" s="12">
        <f t="shared" si="5"/>
        <v>105.24445457427</v>
      </c>
    </row>
    <row r="281" ht="23.4" customHeight="1" spans="1:4">
      <c r="A281" s="10" t="s">
        <v>272</v>
      </c>
      <c r="B281" s="11">
        <v>5.115272833</v>
      </c>
      <c r="C281" s="11">
        <v>5.269156</v>
      </c>
      <c r="D281" s="12">
        <f t="shared" si="5"/>
        <v>103.008308100543</v>
      </c>
    </row>
    <row r="282" ht="23.4" customHeight="1" spans="1:4">
      <c r="A282" s="10" t="s">
        <v>273</v>
      </c>
      <c r="B282" s="11">
        <v>4.3748</v>
      </c>
      <c r="C282" s="11">
        <v>4.6437</v>
      </c>
      <c r="D282" s="12">
        <f t="shared" si="5"/>
        <v>106.146566700192</v>
      </c>
    </row>
    <row r="283" ht="23.4" customHeight="1" spans="1:4">
      <c r="A283" s="10" t="s">
        <v>274</v>
      </c>
      <c r="B283" s="11">
        <v>0.740472833</v>
      </c>
      <c r="C283" s="11">
        <v>0.625456</v>
      </c>
      <c r="D283" s="12">
        <f t="shared" si="5"/>
        <v>84.4671096799037</v>
      </c>
    </row>
    <row r="284" ht="23.4" customHeight="1" spans="1:4">
      <c r="A284" s="10" t="s">
        <v>275</v>
      </c>
      <c r="B284" s="11">
        <v>0.3869997997</v>
      </c>
      <c r="C284" s="11">
        <v>0.235524742</v>
      </c>
      <c r="D284" s="12">
        <f t="shared" si="5"/>
        <v>60.8591379588768</v>
      </c>
    </row>
    <row r="285" ht="23.4" customHeight="1" spans="1:4">
      <c r="A285" s="10" t="s">
        <v>276</v>
      </c>
      <c r="B285" s="11">
        <v>0.160516473</v>
      </c>
      <c r="C285" s="11">
        <v>0.036</v>
      </c>
      <c r="D285" s="12">
        <f t="shared" si="5"/>
        <v>22.4276046733222</v>
      </c>
    </row>
    <row r="286" ht="23.4" customHeight="1" spans="1:4">
      <c r="A286" s="10" t="s">
        <v>277</v>
      </c>
      <c r="B286" s="11">
        <v>0.2264833267</v>
      </c>
      <c r="C286" s="11">
        <v>0.199524742</v>
      </c>
      <c r="D286" s="12">
        <f t="shared" si="5"/>
        <v>88.0968788772211</v>
      </c>
    </row>
    <row r="287" ht="23.4" customHeight="1" spans="1:4">
      <c r="A287" s="10" t="s">
        <v>278</v>
      </c>
      <c r="B287" s="11">
        <v>0.2155357515</v>
      </c>
      <c r="C287" s="11">
        <v>0.23941</v>
      </c>
      <c r="D287" s="12">
        <f t="shared" si="5"/>
        <v>111.076699959914</v>
      </c>
    </row>
    <row r="288" ht="23.4" customHeight="1" spans="1:4">
      <c r="A288" s="10" t="s">
        <v>279</v>
      </c>
      <c r="B288" s="11">
        <v>0.2155357515</v>
      </c>
      <c r="C288" s="11">
        <v>0.23941</v>
      </c>
      <c r="D288" s="12">
        <f t="shared" si="5"/>
        <v>111.076699959914</v>
      </c>
    </row>
    <row r="289" ht="23.4" customHeight="1" spans="1:4">
      <c r="A289" s="10" t="s">
        <v>280</v>
      </c>
      <c r="B289" s="11">
        <v>3.4027088998</v>
      </c>
      <c r="C289" s="11">
        <v>3.904934</v>
      </c>
      <c r="D289" s="12">
        <f t="shared" si="5"/>
        <v>114.759567009377</v>
      </c>
    </row>
    <row r="290" ht="23.4" customHeight="1" spans="1:4">
      <c r="A290" s="10" t="s">
        <v>281</v>
      </c>
      <c r="B290" s="11">
        <v>3.3982568998</v>
      </c>
      <c r="C290" s="11">
        <v>3.900434</v>
      </c>
      <c r="D290" s="12">
        <f t="shared" si="5"/>
        <v>114.777490784453</v>
      </c>
    </row>
    <row r="291" ht="23.4" customHeight="1" spans="1:4">
      <c r="A291" s="10" t="s">
        <v>282</v>
      </c>
      <c r="B291" s="13">
        <v>0.004452</v>
      </c>
      <c r="C291" s="13">
        <v>0.0045</v>
      </c>
      <c r="D291" s="12">
        <f t="shared" si="5"/>
        <v>101.078167115903</v>
      </c>
    </row>
    <row r="292" ht="23.4" customHeight="1" spans="1:4">
      <c r="A292" s="10" t="s">
        <v>283</v>
      </c>
      <c r="B292" s="11">
        <v>2.8955</v>
      </c>
      <c r="C292" s="11">
        <v>2.7358</v>
      </c>
      <c r="D292" s="12">
        <f t="shared" si="5"/>
        <v>94.4845449835952</v>
      </c>
    </row>
    <row r="293" ht="33" customHeight="1" spans="1:4">
      <c r="A293" s="10" t="s">
        <v>284</v>
      </c>
      <c r="B293" s="11">
        <v>2.8955</v>
      </c>
      <c r="C293" s="11">
        <v>2.7358</v>
      </c>
      <c r="D293" s="12">
        <f t="shared" si="5"/>
        <v>94.4845449835952</v>
      </c>
    </row>
    <row r="294" ht="33" customHeight="1" spans="1:4">
      <c r="A294" s="10" t="s">
        <v>285</v>
      </c>
      <c r="B294" s="11">
        <v>0.3407613361</v>
      </c>
      <c r="C294" s="11">
        <v>0.37621966</v>
      </c>
      <c r="D294" s="12">
        <f t="shared" si="5"/>
        <v>110.405618285754</v>
      </c>
    </row>
    <row r="295" ht="23.4" customHeight="1" spans="1:4">
      <c r="A295" s="10" t="s">
        <v>286</v>
      </c>
      <c r="B295" s="11">
        <v>0.2336856473</v>
      </c>
      <c r="C295" s="11">
        <v>0.26319566</v>
      </c>
      <c r="D295" s="12">
        <f t="shared" si="5"/>
        <v>112.628080945902</v>
      </c>
    </row>
    <row r="296" ht="23.4" customHeight="1" spans="1:4">
      <c r="A296" s="10" t="s">
        <v>287</v>
      </c>
      <c r="B296" s="13">
        <v>0.1070756888</v>
      </c>
      <c r="C296" s="13">
        <v>0.113024</v>
      </c>
      <c r="D296" s="12">
        <f t="shared" si="5"/>
        <v>105.555239724967</v>
      </c>
    </row>
    <row r="297" ht="35.4" customHeight="1" spans="1:4">
      <c r="A297" s="10" t="s">
        <v>288</v>
      </c>
      <c r="B297" s="11">
        <v>0.29097805</v>
      </c>
      <c r="C297" s="11">
        <v>0.1126</v>
      </c>
      <c r="D297" s="12">
        <f t="shared" si="5"/>
        <v>38.6970769788305</v>
      </c>
    </row>
    <row r="298" ht="35.4" customHeight="1" spans="1:4">
      <c r="A298" s="10" t="s">
        <v>289</v>
      </c>
      <c r="B298" s="11">
        <v>0.1221</v>
      </c>
      <c r="C298" s="11">
        <v>0.0619</v>
      </c>
      <c r="D298" s="12">
        <f t="shared" si="5"/>
        <v>50.6961506961507</v>
      </c>
    </row>
    <row r="299" ht="35.4" customHeight="1" spans="1:4">
      <c r="A299" s="10" t="s">
        <v>290</v>
      </c>
      <c r="B299" s="11">
        <v>0.16887805</v>
      </c>
      <c r="C299" s="11">
        <v>0.0507</v>
      </c>
      <c r="D299" s="12">
        <f t="shared" si="5"/>
        <v>30.0216635613687</v>
      </c>
    </row>
    <row r="300" ht="35.4" customHeight="1" spans="1:4">
      <c r="A300" s="10" t="s">
        <v>291</v>
      </c>
      <c r="B300" s="11">
        <v>9.7837833102</v>
      </c>
      <c r="C300" s="11">
        <v>17.3516898115</v>
      </c>
      <c r="D300" s="12">
        <f t="shared" si="5"/>
        <v>177.351534282348</v>
      </c>
    </row>
    <row r="301" ht="23.4" customHeight="1" spans="1:4">
      <c r="A301" s="10" t="s">
        <v>292</v>
      </c>
      <c r="B301" s="11">
        <v>9.7837833102</v>
      </c>
      <c r="C301" s="11">
        <v>17.3516898115</v>
      </c>
      <c r="D301" s="12">
        <f t="shared" si="5"/>
        <v>177.351534282348</v>
      </c>
    </row>
    <row r="302" ht="23.4" customHeight="1" spans="1:4">
      <c r="A302" s="10" t="s">
        <v>34</v>
      </c>
      <c r="B302" s="11">
        <v>111.9926109981</v>
      </c>
      <c r="C302" s="11">
        <v>90.2613636103</v>
      </c>
      <c r="D302" s="12">
        <f t="shared" si="5"/>
        <v>80.5958203901785</v>
      </c>
    </row>
    <row r="303" ht="23.4" customHeight="1" spans="1:4">
      <c r="A303" s="10" t="s">
        <v>293</v>
      </c>
      <c r="B303" s="11">
        <v>2.5376467926</v>
      </c>
      <c r="C303" s="11">
        <v>2.36469348</v>
      </c>
      <c r="D303" s="12">
        <f t="shared" si="5"/>
        <v>93.1845001792863</v>
      </c>
    </row>
    <row r="304" ht="23.4" customHeight="1" spans="1:4">
      <c r="A304" s="10" t="s">
        <v>64</v>
      </c>
      <c r="B304" s="11">
        <v>0.2218903023</v>
      </c>
      <c r="C304" s="11">
        <v>0.27358767</v>
      </c>
      <c r="D304" s="12">
        <f t="shared" si="5"/>
        <v>123.298615200453</v>
      </c>
    </row>
    <row r="305" ht="23.4" customHeight="1" spans="1:4">
      <c r="A305" s="10" t="s">
        <v>65</v>
      </c>
      <c r="B305" s="11">
        <v>0.755922487</v>
      </c>
      <c r="C305" s="11">
        <v>1.006582</v>
      </c>
      <c r="D305" s="12">
        <f t="shared" si="5"/>
        <v>133.159420087473</v>
      </c>
    </row>
    <row r="306" ht="23.4" customHeight="1" spans="1:4">
      <c r="A306" s="10" t="s">
        <v>294</v>
      </c>
      <c r="B306" s="11">
        <v>1.5598340033</v>
      </c>
      <c r="C306" s="11">
        <v>1.08452381</v>
      </c>
      <c r="D306" s="12">
        <f t="shared" si="5"/>
        <v>69.5281554130485</v>
      </c>
    </row>
    <row r="307" ht="23.4" customHeight="1" spans="1:4">
      <c r="A307" s="10" t="s">
        <v>295</v>
      </c>
      <c r="B307" s="11">
        <v>14.5767975188</v>
      </c>
      <c r="C307" s="11">
        <v>9.9796058</v>
      </c>
      <c r="D307" s="12">
        <f t="shared" si="5"/>
        <v>68.4622653715886</v>
      </c>
    </row>
    <row r="308" ht="23.4" customHeight="1" spans="1:4">
      <c r="A308" s="10" t="s">
        <v>296</v>
      </c>
      <c r="B308" s="11">
        <v>11.1438115296</v>
      </c>
      <c r="C308" s="11">
        <v>8.2488728</v>
      </c>
      <c r="D308" s="12">
        <f t="shared" si="5"/>
        <v>74.022005649409</v>
      </c>
    </row>
    <row r="309" ht="23.4" customHeight="1" spans="1:4">
      <c r="A309" s="10" t="s">
        <v>297</v>
      </c>
      <c r="B309" s="11">
        <v>0.725924</v>
      </c>
      <c r="C309" s="11">
        <v>0.602381</v>
      </c>
      <c r="D309" s="12">
        <f t="shared" si="5"/>
        <v>82.9812762768554</v>
      </c>
    </row>
    <row r="310" ht="23.4" customHeight="1" spans="1:4">
      <c r="A310" s="10" t="s">
        <v>298</v>
      </c>
      <c r="B310" s="11">
        <v>0.9491612843</v>
      </c>
      <c r="C310" s="11">
        <v>0.299554</v>
      </c>
      <c r="D310" s="12">
        <f t="shared" si="5"/>
        <v>31.5598628973704</v>
      </c>
    </row>
    <row r="311" ht="23.4" customHeight="1" spans="1:4">
      <c r="A311" s="10" t="s">
        <v>299</v>
      </c>
      <c r="B311" s="11">
        <v>0.4587339949</v>
      </c>
      <c r="C311" s="11">
        <v>0.357498</v>
      </c>
      <c r="D311" s="12">
        <f t="shared" ref="D311:D374" si="6">C311/B311*100</f>
        <v>77.9314382571389</v>
      </c>
    </row>
    <row r="312" ht="23.4" customHeight="1" spans="1:4">
      <c r="A312" s="10" t="s">
        <v>300</v>
      </c>
      <c r="B312" s="11">
        <v>0.289709</v>
      </c>
      <c r="C312" s="11">
        <v>0.245405</v>
      </c>
      <c r="D312" s="12">
        <f t="shared" si="6"/>
        <v>84.707413300933</v>
      </c>
    </row>
    <row r="313" ht="23.4" customHeight="1" spans="1:4">
      <c r="A313" s="10" t="s">
        <v>301</v>
      </c>
      <c r="B313" s="11">
        <v>0.94069372</v>
      </c>
      <c r="C313" s="11">
        <v>0.129845</v>
      </c>
      <c r="D313" s="12">
        <f t="shared" si="6"/>
        <v>13.8031111762923</v>
      </c>
    </row>
    <row r="314" ht="23.4" customHeight="1" spans="1:4">
      <c r="A314" s="10" t="s">
        <v>302</v>
      </c>
      <c r="B314" s="11">
        <v>0.06876399</v>
      </c>
      <c r="C314" s="11">
        <v>0.09605</v>
      </c>
      <c r="D314" s="12">
        <f t="shared" si="6"/>
        <v>139.680667163147</v>
      </c>
    </row>
    <row r="315" ht="23.4" customHeight="1" spans="1:4">
      <c r="A315" s="10" t="s">
        <v>303</v>
      </c>
      <c r="B315" s="11">
        <v>26.0917582782</v>
      </c>
      <c r="C315" s="11">
        <v>27.256721</v>
      </c>
      <c r="D315" s="12">
        <f t="shared" si="6"/>
        <v>104.464868597121</v>
      </c>
    </row>
    <row r="316" ht="23.4" customHeight="1" spans="1:4">
      <c r="A316" s="10" t="s">
        <v>304</v>
      </c>
      <c r="B316" s="11">
        <v>26.0824172282</v>
      </c>
      <c r="C316" s="11">
        <v>27.193121</v>
      </c>
      <c r="D316" s="12">
        <f t="shared" si="6"/>
        <v>104.258438786874</v>
      </c>
    </row>
    <row r="317" ht="23.4" customHeight="1" spans="1:4">
      <c r="A317" s="10" t="s">
        <v>305</v>
      </c>
      <c r="B317" s="11">
        <v>0.00934105</v>
      </c>
      <c r="C317" s="11">
        <v>0.0636</v>
      </c>
      <c r="D317" s="12">
        <f t="shared" si="6"/>
        <v>680.865641442879</v>
      </c>
    </row>
    <row r="318" ht="23.4" customHeight="1" spans="1:4">
      <c r="A318" s="10" t="s">
        <v>306</v>
      </c>
      <c r="B318" s="11">
        <v>37.3607247831</v>
      </c>
      <c r="C318" s="11">
        <v>6.0632944</v>
      </c>
      <c r="D318" s="12">
        <f t="shared" si="6"/>
        <v>16.2290598889632</v>
      </c>
    </row>
    <row r="319" ht="23.4" customHeight="1" spans="1:4">
      <c r="A319" s="10" t="s">
        <v>307</v>
      </c>
      <c r="B319" s="11">
        <v>2.4263887988</v>
      </c>
      <c r="C319" s="11">
        <v>2.480346</v>
      </c>
      <c r="D319" s="12">
        <f t="shared" si="6"/>
        <v>102.223765672949</v>
      </c>
    </row>
    <row r="320" ht="23.4" customHeight="1" spans="1:4">
      <c r="A320" s="10" t="s">
        <v>308</v>
      </c>
      <c r="B320" s="11">
        <v>0.4982691879</v>
      </c>
      <c r="C320" s="11">
        <v>0.591829</v>
      </c>
      <c r="D320" s="12">
        <f t="shared" si="6"/>
        <v>118.776961203304</v>
      </c>
    </row>
    <row r="321" ht="23.4" customHeight="1" spans="1:4">
      <c r="A321" s="10" t="s">
        <v>309</v>
      </c>
      <c r="B321" s="11">
        <v>0.3024169896</v>
      </c>
      <c r="C321" s="11">
        <v>0.331763</v>
      </c>
      <c r="D321" s="12">
        <f t="shared" si="6"/>
        <v>109.703823333079</v>
      </c>
    </row>
    <row r="322" ht="23.4" customHeight="1" spans="1:4">
      <c r="A322" s="10" t="s">
        <v>310</v>
      </c>
      <c r="B322" s="11">
        <v>1.9211815911</v>
      </c>
      <c r="C322" s="11">
        <v>2.1268612</v>
      </c>
      <c r="D322" s="12">
        <f t="shared" si="6"/>
        <v>110.705891096023</v>
      </c>
    </row>
    <row r="323" ht="23.4" customHeight="1" spans="1:4">
      <c r="A323" s="10" t="s">
        <v>311</v>
      </c>
      <c r="B323" s="11">
        <v>0.1914598494</v>
      </c>
      <c r="C323" s="11">
        <v>0.2228</v>
      </c>
      <c r="D323" s="12">
        <f t="shared" si="6"/>
        <v>116.369045885189</v>
      </c>
    </row>
    <row r="324" ht="23.4" customHeight="1" spans="1:4">
      <c r="A324" s="10" t="s">
        <v>312</v>
      </c>
      <c r="B324" s="11">
        <v>0.11117</v>
      </c>
      <c r="C324" s="11">
        <v>0.060036</v>
      </c>
      <c r="D324" s="12">
        <f t="shared" si="6"/>
        <v>54.0037779976612</v>
      </c>
    </row>
    <row r="325" ht="23.4" customHeight="1" spans="1:4">
      <c r="A325" s="10" t="s">
        <v>313</v>
      </c>
      <c r="B325" s="11">
        <v>0.3662271315</v>
      </c>
      <c r="C325" s="11"/>
      <c r="D325" s="12">
        <f t="shared" si="6"/>
        <v>0</v>
      </c>
    </row>
    <row r="326" ht="23.4" customHeight="1" spans="1:4">
      <c r="A326" s="10" t="s">
        <v>314</v>
      </c>
      <c r="B326" s="11">
        <v>0.1221254413</v>
      </c>
      <c r="C326" s="11"/>
      <c r="D326" s="12">
        <f t="shared" si="6"/>
        <v>0</v>
      </c>
    </row>
    <row r="327" ht="23.4" customHeight="1" spans="1:4">
      <c r="A327" s="10" t="s">
        <v>315</v>
      </c>
      <c r="B327" s="11">
        <v>31.1784301037</v>
      </c>
      <c r="C327" s="11"/>
      <c r="D327" s="12">
        <f t="shared" si="6"/>
        <v>0</v>
      </c>
    </row>
    <row r="328" ht="23.4" customHeight="1" spans="1:4">
      <c r="A328" s="10" t="s">
        <v>316</v>
      </c>
      <c r="B328" s="11">
        <v>0.2430556898</v>
      </c>
      <c r="C328" s="11">
        <v>0.2496592</v>
      </c>
      <c r="D328" s="12">
        <f t="shared" si="6"/>
        <v>102.716871267418</v>
      </c>
    </row>
    <row r="329" ht="23.4" customHeight="1" spans="1:4">
      <c r="A329" s="10" t="s">
        <v>317</v>
      </c>
      <c r="B329" s="13">
        <v>0.0007662454</v>
      </c>
      <c r="C329" s="11">
        <v>0</v>
      </c>
      <c r="D329" s="12">
        <f t="shared" si="6"/>
        <v>0</v>
      </c>
    </row>
    <row r="330" ht="23.4" customHeight="1" spans="1:4">
      <c r="A330" s="10" t="s">
        <v>318</v>
      </c>
      <c r="B330" s="13">
        <v>0.0007662454</v>
      </c>
      <c r="C330" s="11"/>
      <c r="D330" s="12">
        <f t="shared" si="6"/>
        <v>0</v>
      </c>
    </row>
    <row r="331" ht="23.4" customHeight="1" spans="1:4">
      <c r="A331" s="10" t="s">
        <v>319</v>
      </c>
      <c r="B331" s="11">
        <v>4.1013180808</v>
      </c>
      <c r="C331" s="11">
        <v>3.882312</v>
      </c>
      <c r="D331" s="12">
        <f t="shared" si="6"/>
        <v>94.6601049592993</v>
      </c>
    </row>
    <row r="332" ht="23.4" customHeight="1" spans="1:4">
      <c r="A332" s="10" t="s">
        <v>320</v>
      </c>
      <c r="B332" s="11">
        <v>4.1013180808</v>
      </c>
      <c r="C332" s="11">
        <v>3.882312</v>
      </c>
      <c r="D332" s="12">
        <f t="shared" si="6"/>
        <v>94.6601049592993</v>
      </c>
    </row>
    <row r="333" ht="23.4" customHeight="1" spans="1:4">
      <c r="A333" s="10" t="s">
        <v>321</v>
      </c>
      <c r="B333" s="11">
        <v>12.6496588367</v>
      </c>
      <c r="C333" s="11">
        <v>15.7755507603</v>
      </c>
      <c r="D333" s="12">
        <f t="shared" si="6"/>
        <v>124.711274540709</v>
      </c>
    </row>
    <row r="334" ht="23.4" customHeight="1" spans="1:4">
      <c r="A334" s="10" t="s">
        <v>322</v>
      </c>
      <c r="B334" s="11">
        <v>2.0498615358</v>
      </c>
      <c r="C334" s="11">
        <v>2.905293373</v>
      </c>
      <c r="D334" s="12">
        <f t="shared" si="6"/>
        <v>141.731200974321</v>
      </c>
    </row>
    <row r="335" ht="23.4" customHeight="1" spans="1:4">
      <c r="A335" s="10" t="s">
        <v>323</v>
      </c>
      <c r="B335" s="11">
        <v>10.1954787526</v>
      </c>
      <c r="C335" s="11">
        <v>12.2755982167</v>
      </c>
      <c r="D335" s="12">
        <f t="shared" si="6"/>
        <v>120.402371625457</v>
      </c>
    </row>
    <row r="336" ht="23.4" customHeight="1" spans="1:4">
      <c r="A336" s="10" t="s">
        <v>324</v>
      </c>
      <c r="B336" s="11">
        <v>0.4013685483</v>
      </c>
      <c r="C336" s="11">
        <v>0.5946591706</v>
      </c>
      <c r="D336" s="12">
        <f t="shared" si="6"/>
        <v>148.157889580209</v>
      </c>
    </row>
    <row r="337" ht="23.4" customHeight="1" spans="1:4">
      <c r="A337" s="10" t="s">
        <v>325</v>
      </c>
      <c r="B337" s="13">
        <v>0.00295</v>
      </c>
      <c r="C337" s="11"/>
      <c r="D337" s="12">
        <f t="shared" si="6"/>
        <v>0</v>
      </c>
    </row>
    <row r="338" ht="23.4" customHeight="1" spans="1:4">
      <c r="A338" s="10" t="s">
        <v>326</v>
      </c>
      <c r="B338" s="11">
        <v>0.4703681</v>
      </c>
      <c r="C338" s="11">
        <v>0</v>
      </c>
      <c r="D338" s="12">
        <f t="shared" si="6"/>
        <v>0</v>
      </c>
    </row>
    <row r="339" ht="34.2" customHeight="1" spans="1:4">
      <c r="A339" s="10" t="s">
        <v>327</v>
      </c>
      <c r="B339" s="11">
        <v>0.4703681</v>
      </c>
      <c r="C339" s="11"/>
      <c r="D339" s="12">
        <f t="shared" si="6"/>
        <v>0</v>
      </c>
    </row>
    <row r="340" ht="35.4" customHeight="1" spans="1:4">
      <c r="A340" s="10" t="s">
        <v>328</v>
      </c>
      <c r="B340" s="11">
        <v>6.281582</v>
      </c>
      <c r="C340" s="11">
        <v>6.6087</v>
      </c>
      <c r="D340" s="12">
        <f t="shared" si="6"/>
        <v>105.207573506165</v>
      </c>
    </row>
    <row r="341" ht="23.4" customHeight="1" spans="1:4">
      <c r="A341" s="10" t="s">
        <v>329</v>
      </c>
      <c r="B341" s="11">
        <v>2.081582</v>
      </c>
      <c r="C341" s="11">
        <v>2.4087</v>
      </c>
      <c r="D341" s="12">
        <f t="shared" si="6"/>
        <v>115.714874552144</v>
      </c>
    </row>
    <row r="342" ht="23.4" customHeight="1" spans="1:4">
      <c r="A342" s="10" t="s">
        <v>330</v>
      </c>
      <c r="B342" s="11">
        <v>4.2</v>
      </c>
      <c r="C342" s="11">
        <v>4.2</v>
      </c>
      <c r="D342" s="12">
        <f t="shared" si="6"/>
        <v>100</v>
      </c>
    </row>
    <row r="343" ht="23.4" customHeight="1" spans="1:4">
      <c r="A343" s="10" t="s">
        <v>331</v>
      </c>
      <c r="B343" s="11">
        <v>0.0420621365</v>
      </c>
      <c r="C343" s="11">
        <v>0.0279</v>
      </c>
      <c r="D343" s="12">
        <f t="shared" si="6"/>
        <v>66.3304394915841</v>
      </c>
    </row>
    <row r="344" ht="23.4" customHeight="1" spans="1:4">
      <c r="A344" s="10" t="s">
        <v>332</v>
      </c>
      <c r="B344" s="11">
        <v>0.0420621365</v>
      </c>
      <c r="C344" s="11">
        <v>0.0279</v>
      </c>
      <c r="D344" s="12">
        <f t="shared" si="6"/>
        <v>66.3304394915841</v>
      </c>
    </row>
    <row r="345" ht="23.4" customHeight="1" spans="1:4">
      <c r="A345" s="10" t="s">
        <v>333</v>
      </c>
      <c r="B345" s="11">
        <v>0.02583897</v>
      </c>
      <c r="C345" s="11">
        <v>0.016</v>
      </c>
      <c r="D345" s="12">
        <f t="shared" si="6"/>
        <v>61.9219728959784</v>
      </c>
    </row>
    <row r="346" ht="23.4" customHeight="1" spans="1:4">
      <c r="A346" s="10" t="s">
        <v>87</v>
      </c>
      <c r="B346" s="13">
        <v>0.002655</v>
      </c>
      <c r="C346" s="11"/>
      <c r="D346" s="12">
        <f t="shared" si="6"/>
        <v>0</v>
      </c>
    </row>
    <row r="347" ht="23.4" customHeight="1" spans="1:4">
      <c r="A347" s="10" t="s">
        <v>334</v>
      </c>
      <c r="B347" s="13">
        <v>0.02318397</v>
      </c>
      <c r="C347" s="13">
        <v>0.016</v>
      </c>
      <c r="D347" s="12">
        <f t="shared" si="6"/>
        <v>69.0132017941707</v>
      </c>
    </row>
    <row r="348" ht="23.4" customHeight="1" spans="1:4">
      <c r="A348" s="10" t="s">
        <v>335</v>
      </c>
      <c r="B348" s="11">
        <v>7.854089256</v>
      </c>
      <c r="C348" s="11">
        <v>18.28658617</v>
      </c>
      <c r="D348" s="12" t="s">
        <v>336</v>
      </c>
    </row>
    <row r="349" ht="23.4" customHeight="1" spans="1:4">
      <c r="A349" s="10" t="s">
        <v>337</v>
      </c>
      <c r="B349" s="11">
        <v>7.854089256</v>
      </c>
      <c r="C349" s="11">
        <v>18.28658617</v>
      </c>
      <c r="D349" s="12" t="s">
        <v>336</v>
      </c>
    </row>
    <row r="350" ht="23.4" customHeight="1" spans="1:4">
      <c r="A350" s="10" t="s">
        <v>35</v>
      </c>
      <c r="B350" s="11">
        <v>2.7182028674</v>
      </c>
      <c r="C350" s="11">
        <v>5.15967197</v>
      </c>
      <c r="D350" s="12">
        <f t="shared" si="6"/>
        <v>189.819237992906</v>
      </c>
    </row>
    <row r="351" ht="23.4" customHeight="1" spans="1:4">
      <c r="A351" s="10" t="s">
        <v>338</v>
      </c>
      <c r="B351" s="11">
        <v>1.2943949148</v>
      </c>
      <c r="C351" s="11">
        <v>1.60258218</v>
      </c>
      <c r="D351" s="12">
        <f t="shared" si="6"/>
        <v>123.809369279515</v>
      </c>
    </row>
    <row r="352" ht="23.4" customHeight="1" spans="1:4">
      <c r="A352" s="10" t="s">
        <v>64</v>
      </c>
      <c r="B352" s="11">
        <v>0.3694127463</v>
      </c>
      <c r="C352" s="11">
        <v>0.45607138</v>
      </c>
      <c r="D352" s="12">
        <f t="shared" si="6"/>
        <v>123.458485005719</v>
      </c>
    </row>
    <row r="353" ht="23.4" customHeight="1" spans="1:4">
      <c r="A353" s="10" t="s">
        <v>339</v>
      </c>
      <c r="B353" s="11">
        <v>0.9249821685</v>
      </c>
      <c r="C353" s="11">
        <v>1.1465108</v>
      </c>
      <c r="D353" s="12">
        <f t="shared" si="6"/>
        <v>123.949502924931</v>
      </c>
    </row>
    <row r="354" ht="23.4" customHeight="1" spans="1:4">
      <c r="A354" s="10" t="s">
        <v>340</v>
      </c>
      <c r="B354" s="11">
        <v>0.039769</v>
      </c>
      <c r="C354" s="11">
        <v>0</v>
      </c>
      <c r="D354" s="12">
        <f t="shared" si="6"/>
        <v>0</v>
      </c>
    </row>
    <row r="355" ht="23.4" customHeight="1" spans="1:4">
      <c r="A355" s="10" t="s">
        <v>341</v>
      </c>
      <c r="B355" s="11">
        <v>0.039769</v>
      </c>
      <c r="C355" s="11"/>
      <c r="D355" s="12">
        <f t="shared" si="6"/>
        <v>0</v>
      </c>
    </row>
    <row r="356" ht="23.4" customHeight="1" spans="1:4">
      <c r="A356" s="10" t="s">
        <v>342</v>
      </c>
      <c r="B356" s="13">
        <v>0.50955407</v>
      </c>
      <c r="C356" s="13">
        <v>0.505738</v>
      </c>
      <c r="D356" s="12">
        <f t="shared" si="6"/>
        <v>99.2510961594321</v>
      </c>
    </row>
    <row r="357" ht="23.4" customHeight="1" spans="1:4">
      <c r="A357" s="10" t="s">
        <v>343</v>
      </c>
      <c r="B357" s="13">
        <v>0.50955407</v>
      </c>
      <c r="C357" s="13">
        <v>0.505738</v>
      </c>
      <c r="D357" s="12">
        <f t="shared" si="6"/>
        <v>99.2510961594321</v>
      </c>
    </row>
    <row r="358" ht="23.4" customHeight="1" spans="1:4">
      <c r="A358" s="10" t="s">
        <v>344</v>
      </c>
      <c r="B358" s="11">
        <v>0.8744848826</v>
      </c>
      <c r="C358" s="11">
        <v>3.05135179</v>
      </c>
      <c r="D358" s="12" t="s">
        <v>345</v>
      </c>
    </row>
    <row r="359" ht="23.4" customHeight="1" spans="1:4">
      <c r="A359" s="10" t="s">
        <v>346</v>
      </c>
      <c r="B359" s="11">
        <v>0.5580479576</v>
      </c>
      <c r="C359" s="11">
        <v>0.65596479</v>
      </c>
      <c r="D359" s="12">
        <f t="shared" si="6"/>
        <v>117.546311399671</v>
      </c>
    </row>
    <row r="360" ht="23.4" customHeight="1" spans="1:4">
      <c r="A360" s="10" t="s">
        <v>347</v>
      </c>
      <c r="B360" s="11">
        <v>0.03831763</v>
      </c>
      <c r="C360" s="11">
        <v>0.013695</v>
      </c>
      <c r="D360" s="12">
        <f t="shared" si="6"/>
        <v>35.7407282235357</v>
      </c>
    </row>
    <row r="361" ht="23.4" customHeight="1" spans="1:4">
      <c r="A361" s="10" t="s">
        <v>348</v>
      </c>
      <c r="B361" s="11">
        <v>0.278119295</v>
      </c>
      <c r="C361" s="11">
        <v>2.381692</v>
      </c>
      <c r="D361" s="12" t="s">
        <v>349</v>
      </c>
    </row>
    <row r="362" ht="23.4" customHeight="1" spans="1:4">
      <c r="A362" s="10" t="s">
        <v>36</v>
      </c>
      <c r="B362" s="11">
        <v>281.4244699462</v>
      </c>
      <c r="C362" s="11">
        <v>148.8258543504</v>
      </c>
      <c r="D362" s="12">
        <f t="shared" si="6"/>
        <v>52.8830539785155</v>
      </c>
    </row>
    <row r="363" ht="23.4" customHeight="1" spans="1:4">
      <c r="A363" s="10" t="s">
        <v>350</v>
      </c>
      <c r="B363" s="11">
        <v>48.5291697901</v>
      </c>
      <c r="C363" s="11">
        <v>50.6427738456</v>
      </c>
      <c r="D363" s="12">
        <f t="shared" si="6"/>
        <v>104.35532704277</v>
      </c>
    </row>
    <row r="364" ht="23.4" customHeight="1" spans="1:4">
      <c r="A364" s="10" t="s">
        <v>64</v>
      </c>
      <c r="B364" s="11">
        <v>5.2380002119</v>
      </c>
      <c r="C364" s="11">
        <v>6.2580292316</v>
      </c>
      <c r="D364" s="12">
        <f t="shared" si="6"/>
        <v>119.473634563485</v>
      </c>
    </row>
    <row r="365" ht="23.4" customHeight="1" spans="1:4">
      <c r="A365" s="10" t="s">
        <v>351</v>
      </c>
      <c r="B365" s="11">
        <v>4.5841249929</v>
      </c>
      <c r="C365" s="11">
        <v>3.010273761</v>
      </c>
      <c r="D365" s="12">
        <f t="shared" si="6"/>
        <v>65.667357798105</v>
      </c>
    </row>
    <row r="366" ht="23.4" customHeight="1" spans="1:4">
      <c r="A366" s="10" t="s">
        <v>352</v>
      </c>
      <c r="B366" s="11">
        <v>0.7589586203</v>
      </c>
      <c r="C366" s="11">
        <v>0.8989386617</v>
      </c>
      <c r="D366" s="12">
        <f t="shared" si="6"/>
        <v>118.443698728222</v>
      </c>
    </row>
    <row r="367" ht="23.4" customHeight="1" spans="1:4">
      <c r="A367" s="10" t="s">
        <v>353</v>
      </c>
      <c r="B367" s="11">
        <v>2.5282475378</v>
      </c>
      <c r="C367" s="11">
        <v>2.5443774659</v>
      </c>
      <c r="D367" s="12">
        <f t="shared" si="6"/>
        <v>100.63798848249</v>
      </c>
    </row>
    <row r="368" ht="23.4" customHeight="1" spans="1:4">
      <c r="A368" s="10" t="s">
        <v>354</v>
      </c>
      <c r="B368" s="11">
        <v>1.2649252007</v>
      </c>
      <c r="C368" s="11">
        <v>1.4762473719</v>
      </c>
      <c r="D368" s="12">
        <f t="shared" si="6"/>
        <v>116.706297817694</v>
      </c>
    </row>
    <row r="369" ht="23.4" customHeight="1" spans="1:4">
      <c r="A369" s="10" t="s">
        <v>355</v>
      </c>
      <c r="B369" s="11">
        <v>34.1549132265</v>
      </c>
      <c r="C369" s="11">
        <v>36.4549073535</v>
      </c>
      <c r="D369" s="12">
        <f t="shared" si="6"/>
        <v>106.734006647148</v>
      </c>
    </row>
    <row r="370" ht="23.4" customHeight="1" spans="1:4">
      <c r="A370" s="10" t="s">
        <v>356</v>
      </c>
      <c r="B370" s="11">
        <v>0.9139798667</v>
      </c>
      <c r="C370" s="11">
        <v>1.1387839832</v>
      </c>
      <c r="D370" s="12">
        <f t="shared" si="6"/>
        <v>124.596178175311</v>
      </c>
    </row>
    <row r="371" ht="23.4" customHeight="1" spans="1:4">
      <c r="A371" s="10" t="s">
        <v>357</v>
      </c>
      <c r="B371" s="11">
        <v>0.9139798667</v>
      </c>
      <c r="C371" s="11">
        <v>1.1387839832</v>
      </c>
      <c r="D371" s="12">
        <f t="shared" si="6"/>
        <v>124.596178175311</v>
      </c>
    </row>
    <row r="372" ht="23.4" customHeight="1" spans="1:4">
      <c r="A372" s="10" t="s">
        <v>358</v>
      </c>
      <c r="B372" s="11">
        <v>19.3522625938</v>
      </c>
      <c r="C372" s="11">
        <v>17.0906920854</v>
      </c>
      <c r="D372" s="12">
        <f t="shared" si="6"/>
        <v>88.3136635965008</v>
      </c>
    </row>
    <row r="373" ht="23.4" customHeight="1" spans="1:4">
      <c r="A373" s="10" t="s">
        <v>359</v>
      </c>
      <c r="B373" s="11">
        <v>19.3522625938</v>
      </c>
      <c r="C373" s="11">
        <v>17.0906920854</v>
      </c>
      <c r="D373" s="12">
        <f t="shared" si="6"/>
        <v>88.3136635965008</v>
      </c>
    </row>
    <row r="374" ht="23.4" customHeight="1" spans="1:4">
      <c r="A374" s="10" t="s">
        <v>360</v>
      </c>
      <c r="B374" s="11">
        <v>36.1257100792</v>
      </c>
      <c r="C374" s="11">
        <v>29.4410002107</v>
      </c>
      <c r="D374" s="12">
        <f t="shared" si="6"/>
        <v>81.4959765390222</v>
      </c>
    </row>
    <row r="375" ht="23.4" customHeight="1" spans="1:4">
      <c r="A375" s="10" t="s">
        <v>361</v>
      </c>
      <c r="B375" s="11">
        <v>36.1257100792</v>
      </c>
      <c r="C375" s="11">
        <v>29.4410002107</v>
      </c>
      <c r="D375" s="12">
        <f t="shared" ref="D375:D438" si="7">C375/B375*100</f>
        <v>81.4959765390222</v>
      </c>
    </row>
    <row r="376" ht="23.4" customHeight="1" spans="1:4">
      <c r="A376" s="10" t="s">
        <v>362</v>
      </c>
      <c r="B376" s="11">
        <v>0.1565657457</v>
      </c>
      <c r="C376" s="11">
        <v>0.1771017255</v>
      </c>
      <c r="D376" s="12">
        <f t="shared" si="7"/>
        <v>113.116521566186</v>
      </c>
    </row>
    <row r="377" ht="23.4" customHeight="1" spans="1:4">
      <c r="A377" s="10" t="s">
        <v>363</v>
      </c>
      <c r="B377" s="11">
        <v>0.1565657457</v>
      </c>
      <c r="C377" s="11">
        <v>0.1771017255</v>
      </c>
      <c r="D377" s="12">
        <f t="shared" si="7"/>
        <v>113.116521566186</v>
      </c>
    </row>
    <row r="378" ht="23.4" customHeight="1" spans="1:4">
      <c r="A378" s="10" t="s">
        <v>364</v>
      </c>
      <c r="B378" s="11">
        <v>176.3467818707</v>
      </c>
      <c r="C378" s="11">
        <v>50.3355025</v>
      </c>
      <c r="D378" s="12">
        <f t="shared" si="7"/>
        <v>28.5434766464333</v>
      </c>
    </row>
    <row r="379" ht="23.4" customHeight="1" spans="1:4">
      <c r="A379" s="10" t="s">
        <v>365</v>
      </c>
      <c r="B379" s="11">
        <v>176.3467818707</v>
      </c>
      <c r="C379" s="11">
        <v>50.3355025</v>
      </c>
      <c r="D379" s="12">
        <f t="shared" si="7"/>
        <v>28.5434766464333</v>
      </c>
    </row>
    <row r="380" ht="23.4" customHeight="1" spans="1:4">
      <c r="A380" s="10" t="s">
        <v>37</v>
      </c>
      <c r="B380" s="11">
        <v>53.1295771697</v>
      </c>
      <c r="C380" s="11">
        <v>46.3671470076</v>
      </c>
      <c r="D380" s="12">
        <f t="shared" si="7"/>
        <v>87.2718163359361</v>
      </c>
    </row>
    <row r="381" ht="23.4" customHeight="1" spans="1:4">
      <c r="A381" s="10" t="s">
        <v>366</v>
      </c>
      <c r="B381" s="11">
        <v>15.8974865536</v>
      </c>
      <c r="C381" s="11">
        <v>20.0154796</v>
      </c>
      <c r="D381" s="12">
        <f t="shared" si="7"/>
        <v>125.90342210711</v>
      </c>
    </row>
    <row r="382" ht="23.4" customHeight="1" spans="1:4">
      <c r="A382" s="10" t="s">
        <v>64</v>
      </c>
      <c r="B382" s="11">
        <v>0.4526208231</v>
      </c>
      <c r="C382" s="11">
        <v>0.5575506</v>
      </c>
      <c r="D382" s="12">
        <f t="shared" si="7"/>
        <v>123.182710901663</v>
      </c>
    </row>
    <row r="383" ht="23.4" customHeight="1" spans="1:4">
      <c r="A383" s="10" t="s">
        <v>72</v>
      </c>
      <c r="B383" s="11">
        <v>1.0473975041</v>
      </c>
      <c r="C383" s="11">
        <v>1.241961</v>
      </c>
      <c r="D383" s="12">
        <f t="shared" si="7"/>
        <v>118.575898370808</v>
      </c>
    </row>
    <row r="384" ht="23.4" customHeight="1" spans="1:4">
      <c r="A384" s="10" t="s">
        <v>367</v>
      </c>
      <c r="B384" s="11">
        <v>0.1116208697</v>
      </c>
      <c r="C384" s="11">
        <v>0.183803</v>
      </c>
      <c r="D384" s="12">
        <f t="shared" si="7"/>
        <v>164.667235163103</v>
      </c>
    </row>
    <row r="385" ht="23.4" customHeight="1" spans="1:4">
      <c r="A385" s="10" t="s">
        <v>368</v>
      </c>
      <c r="B385" s="13">
        <v>0.044449456</v>
      </c>
      <c r="C385" s="13">
        <v>0.03965</v>
      </c>
      <c r="D385" s="12">
        <f t="shared" si="7"/>
        <v>89.2024415326928</v>
      </c>
    </row>
    <row r="386" ht="23.4" customHeight="1" spans="1:4">
      <c r="A386" s="10" t="s">
        <v>369</v>
      </c>
      <c r="B386" s="11">
        <v>0.1165514691</v>
      </c>
      <c r="C386" s="11">
        <v>0.14693</v>
      </c>
      <c r="D386" s="12">
        <f t="shared" si="7"/>
        <v>126.064477037124</v>
      </c>
    </row>
    <row r="387" ht="23.4" customHeight="1" spans="1:4">
      <c r="A387" s="10" t="s">
        <v>370</v>
      </c>
      <c r="B387" s="11">
        <v>0.2763172776</v>
      </c>
      <c r="C387" s="11">
        <v>0.223</v>
      </c>
      <c r="D387" s="12">
        <f t="shared" si="7"/>
        <v>80.704327263537</v>
      </c>
    </row>
    <row r="388" ht="23.4" customHeight="1" spans="1:4">
      <c r="A388" s="10" t="s">
        <v>371</v>
      </c>
      <c r="B388" s="11">
        <v>0.01565098</v>
      </c>
      <c r="C388" s="11">
        <v>0.013476</v>
      </c>
      <c r="D388" s="12">
        <f t="shared" si="7"/>
        <v>86.1032344300485</v>
      </c>
    </row>
    <row r="389" ht="23.4" customHeight="1" spans="1:4">
      <c r="A389" s="10" t="s">
        <v>372</v>
      </c>
      <c r="B389" s="11">
        <v>0.0935010235</v>
      </c>
      <c r="C389" s="11">
        <v>0.103531</v>
      </c>
      <c r="D389" s="12">
        <f t="shared" si="7"/>
        <v>110.727130168794</v>
      </c>
    </row>
    <row r="390" ht="23.4" customHeight="1" spans="1:4">
      <c r="A390" s="10" t="s">
        <v>373</v>
      </c>
      <c r="B390" s="11">
        <v>0.0075</v>
      </c>
      <c r="C390" s="11"/>
      <c r="D390" s="12">
        <f t="shared" si="7"/>
        <v>0</v>
      </c>
    </row>
    <row r="391" ht="23.4" customHeight="1" spans="1:4">
      <c r="A391" s="10" t="s">
        <v>374</v>
      </c>
      <c r="B391" s="11">
        <v>3.036272017</v>
      </c>
      <c r="C391" s="11">
        <v>3.489</v>
      </c>
      <c r="D391" s="12">
        <f t="shared" si="7"/>
        <v>114.910652947601</v>
      </c>
    </row>
    <row r="392" ht="23.4" customHeight="1" spans="1:4">
      <c r="A392" s="10" t="s">
        <v>375</v>
      </c>
      <c r="B392" s="11">
        <v>2.829129929</v>
      </c>
      <c r="C392" s="11">
        <v>6.986028</v>
      </c>
      <c r="D392" s="12" t="s">
        <v>263</v>
      </c>
    </row>
    <row r="393" ht="23.4" customHeight="1" spans="1:4">
      <c r="A393" s="10" t="s">
        <v>376</v>
      </c>
      <c r="B393" s="11">
        <v>3.006246446</v>
      </c>
      <c r="C393" s="11">
        <v>0.0099</v>
      </c>
      <c r="D393" s="12">
        <f t="shared" si="7"/>
        <v>0.329314318630549</v>
      </c>
    </row>
    <row r="394" ht="23.4" customHeight="1" spans="1:4">
      <c r="A394" s="10" t="s">
        <v>377</v>
      </c>
      <c r="B394" s="11">
        <v>1.2869495598</v>
      </c>
      <c r="C394" s="11">
        <v>1.2147</v>
      </c>
      <c r="D394" s="12">
        <f t="shared" si="7"/>
        <v>94.3859835647927</v>
      </c>
    </row>
    <row r="395" ht="23.4" customHeight="1" spans="1:4">
      <c r="A395" s="10" t="s">
        <v>378</v>
      </c>
      <c r="B395" s="11">
        <v>0.0158295711</v>
      </c>
      <c r="C395" s="11"/>
      <c r="D395" s="12">
        <f t="shared" si="7"/>
        <v>0</v>
      </c>
    </row>
    <row r="396" ht="23.4" customHeight="1" spans="1:4">
      <c r="A396" s="10" t="s">
        <v>379</v>
      </c>
      <c r="B396" s="11">
        <v>2.552368</v>
      </c>
      <c r="C396" s="11"/>
      <c r="D396" s="12">
        <f t="shared" si="7"/>
        <v>0</v>
      </c>
    </row>
    <row r="397" ht="23.4" customHeight="1" spans="1:4">
      <c r="A397" s="10" t="s">
        <v>380</v>
      </c>
      <c r="B397" s="11"/>
      <c r="C397" s="11">
        <v>2.9342</v>
      </c>
      <c r="D397" s="12"/>
    </row>
    <row r="398" ht="23.4" customHeight="1" spans="1:4">
      <c r="A398" s="10" t="s">
        <v>381</v>
      </c>
      <c r="B398" s="11">
        <v>1.0050816276</v>
      </c>
      <c r="C398" s="11">
        <v>2.87175</v>
      </c>
      <c r="D398" s="12" t="s">
        <v>382</v>
      </c>
    </row>
    <row r="399" ht="23.4" customHeight="1" spans="1:4">
      <c r="A399" s="10" t="s">
        <v>383</v>
      </c>
      <c r="B399" s="11">
        <v>6.1799578049</v>
      </c>
      <c r="C399" s="11">
        <v>3.5148195467</v>
      </c>
      <c r="D399" s="12">
        <f t="shared" si="7"/>
        <v>56.8744910185819</v>
      </c>
    </row>
    <row r="400" ht="23.4" customHeight="1" spans="1:4">
      <c r="A400" s="10" t="s">
        <v>384</v>
      </c>
      <c r="B400" s="11">
        <v>0.1338232928</v>
      </c>
      <c r="C400" s="11">
        <v>0.1508474812</v>
      </c>
      <c r="D400" s="12">
        <f t="shared" si="7"/>
        <v>112.721394044191</v>
      </c>
    </row>
    <row r="401" ht="23.4" customHeight="1" spans="1:4">
      <c r="A401" s="10" t="s">
        <v>385</v>
      </c>
      <c r="B401" s="11">
        <v>0.2341435048</v>
      </c>
      <c r="C401" s="11">
        <v>0.2300540655</v>
      </c>
      <c r="D401" s="12">
        <f t="shared" si="7"/>
        <v>98.2534474729533</v>
      </c>
    </row>
    <row r="402" ht="23.4" customHeight="1" spans="1:4">
      <c r="A402" s="10" t="s">
        <v>386</v>
      </c>
      <c r="B402" s="11">
        <v>5.8119910073</v>
      </c>
      <c r="C402" s="11">
        <v>3.133918</v>
      </c>
      <c r="D402" s="12">
        <f t="shared" si="7"/>
        <v>53.9215906573793</v>
      </c>
    </row>
    <row r="403" ht="23.4" customHeight="1" spans="1:4">
      <c r="A403" s="15" t="s">
        <v>387</v>
      </c>
      <c r="B403" s="16">
        <v>29.7626714512</v>
      </c>
      <c r="C403" s="16">
        <v>21.9254628609</v>
      </c>
      <c r="D403" s="17">
        <f t="shared" si="7"/>
        <v>73.6676574777564</v>
      </c>
    </row>
    <row r="404" ht="23.4" customHeight="1" spans="1:4">
      <c r="A404" s="10" t="s">
        <v>64</v>
      </c>
      <c r="B404" s="11">
        <v>0.2871564989</v>
      </c>
      <c r="C404" s="11">
        <v>0.33398797</v>
      </c>
      <c r="D404" s="12">
        <f t="shared" si="7"/>
        <v>116.30869274399</v>
      </c>
    </row>
    <row r="405" ht="23.4" customHeight="1" spans="1:4">
      <c r="A405" s="10" t="s">
        <v>388</v>
      </c>
      <c r="B405" s="11">
        <v>1.6308344237</v>
      </c>
      <c r="C405" s="11">
        <v>1.909306295</v>
      </c>
      <c r="D405" s="12">
        <f t="shared" si="7"/>
        <v>117.075422694856</v>
      </c>
    </row>
    <row r="406" ht="23.4" customHeight="1" spans="1:4">
      <c r="A406" s="10" t="s">
        <v>389</v>
      </c>
      <c r="B406" s="11">
        <v>11.6039</v>
      </c>
      <c r="C406" s="11">
        <v>13.625</v>
      </c>
      <c r="D406" s="12">
        <f t="shared" si="7"/>
        <v>117.417420005343</v>
      </c>
    </row>
    <row r="407" ht="35.4" customHeight="1" spans="1:4">
      <c r="A407" s="10" t="s">
        <v>390</v>
      </c>
      <c r="B407" s="11">
        <v>15.716955689</v>
      </c>
      <c r="C407" s="11">
        <v>5.649783</v>
      </c>
      <c r="D407" s="12">
        <f t="shared" si="7"/>
        <v>35.9470568715427</v>
      </c>
    </row>
    <row r="408" ht="23.4" customHeight="1" spans="1:4">
      <c r="A408" s="10" t="s">
        <v>391</v>
      </c>
      <c r="B408" s="13">
        <v>0.0283016483</v>
      </c>
      <c r="C408" s="13">
        <v>0.02968208</v>
      </c>
      <c r="D408" s="12">
        <f t="shared" si="7"/>
        <v>104.877566441952</v>
      </c>
    </row>
    <row r="409" ht="35.4" customHeight="1" spans="1:4">
      <c r="A409" s="10" t="s">
        <v>392</v>
      </c>
      <c r="B409" s="13">
        <v>0.0799097152</v>
      </c>
      <c r="C409" s="13">
        <v>0.08085978</v>
      </c>
      <c r="D409" s="12">
        <f t="shared" si="7"/>
        <v>101.188922770682</v>
      </c>
    </row>
    <row r="410" ht="23.4" customHeight="1" spans="1:4">
      <c r="A410" s="10" t="s">
        <v>393</v>
      </c>
      <c r="B410" s="11">
        <v>0.0861428263</v>
      </c>
      <c r="C410" s="11">
        <v>0.06962614</v>
      </c>
      <c r="D410" s="12">
        <f t="shared" si="7"/>
        <v>80.8263937817884</v>
      </c>
    </row>
    <row r="411" ht="25" customHeight="1" spans="1:4">
      <c r="A411" s="10" t="s">
        <v>394</v>
      </c>
      <c r="B411" s="13">
        <v>0.101358</v>
      </c>
      <c r="C411" s="13">
        <v>0.0016</v>
      </c>
      <c r="D411" s="12">
        <f t="shared" si="7"/>
        <v>1.57856311292646</v>
      </c>
    </row>
    <row r="412" ht="23.4" customHeight="1" spans="1:4">
      <c r="A412" s="10" t="s">
        <v>395</v>
      </c>
      <c r="B412" s="13">
        <v>0.2281126498</v>
      </c>
      <c r="C412" s="13">
        <v>0.2256175959</v>
      </c>
      <c r="D412" s="12">
        <f t="shared" si="7"/>
        <v>98.9062185274742</v>
      </c>
    </row>
    <row r="413" ht="23.4" customHeight="1" spans="1:4">
      <c r="A413" s="10" t="s">
        <v>396</v>
      </c>
      <c r="B413" s="11">
        <v>0.009</v>
      </c>
      <c r="C413" s="11">
        <v>0</v>
      </c>
      <c r="D413" s="12">
        <f t="shared" si="7"/>
        <v>0</v>
      </c>
    </row>
    <row r="414" ht="23.4" customHeight="1" spans="1:4">
      <c r="A414" s="10" t="s">
        <v>397</v>
      </c>
      <c r="B414" s="11">
        <v>0.009</v>
      </c>
      <c r="C414" s="11"/>
      <c r="D414" s="12">
        <f t="shared" si="7"/>
        <v>0</v>
      </c>
    </row>
    <row r="415" ht="23.4" customHeight="1" spans="1:4">
      <c r="A415" s="10" t="s">
        <v>398</v>
      </c>
      <c r="B415" s="11">
        <v>0.12526436</v>
      </c>
      <c r="C415" s="11">
        <v>0</v>
      </c>
      <c r="D415" s="12">
        <f t="shared" si="7"/>
        <v>0</v>
      </c>
    </row>
    <row r="416" ht="23.4" customHeight="1" spans="1:4">
      <c r="A416" s="10" t="s">
        <v>399</v>
      </c>
      <c r="B416" s="11">
        <v>0.10026436</v>
      </c>
      <c r="C416" s="11"/>
      <c r="D416" s="12">
        <f t="shared" si="7"/>
        <v>0</v>
      </c>
    </row>
    <row r="417" ht="23.4" customHeight="1" spans="1:4">
      <c r="A417" s="10" t="s">
        <v>400</v>
      </c>
      <c r="B417" s="11">
        <v>0.025</v>
      </c>
      <c r="C417" s="11"/>
      <c r="D417" s="12">
        <f t="shared" si="7"/>
        <v>0</v>
      </c>
    </row>
    <row r="418" ht="23.4" customHeight="1" spans="1:4">
      <c r="A418" s="10" t="s">
        <v>401</v>
      </c>
      <c r="B418" s="11">
        <v>1.155197</v>
      </c>
      <c r="C418" s="11">
        <v>0.9067</v>
      </c>
      <c r="D418" s="12">
        <f t="shared" si="7"/>
        <v>78.4887772388605</v>
      </c>
    </row>
    <row r="419" ht="23.4" customHeight="1" spans="1:4">
      <c r="A419" s="10" t="s">
        <v>402</v>
      </c>
      <c r="B419" s="11">
        <v>1.155197</v>
      </c>
      <c r="C419" s="11">
        <v>0.9067</v>
      </c>
      <c r="D419" s="12">
        <f t="shared" si="7"/>
        <v>78.4887772388605</v>
      </c>
    </row>
    <row r="420" ht="23.4" customHeight="1" spans="1:4">
      <c r="A420" s="10" t="s">
        <v>403</v>
      </c>
      <c r="B420" s="11">
        <v>0</v>
      </c>
      <c r="C420" s="13">
        <v>0.004685</v>
      </c>
      <c r="D420" s="12"/>
    </row>
    <row r="421" ht="23.4" customHeight="1" spans="1:4">
      <c r="A421" s="10" t="s">
        <v>404</v>
      </c>
      <c r="B421" s="11">
        <v>0</v>
      </c>
      <c r="C421" s="13">
        <v>0.004685</v>
      </c>
      <c r="D421" s="12"/>
    </row>
    <row r="422" ht="23.4" customHeight="1" spans="1:4">
      <c r="A422" s="10" t="s">
        <v>38</v>
      </c>
      <c r="B422" s="11">
        <v>65.1093564771</v>
      </c>
      <c r="C422" s="11">
        <v>47.281320612</v>
      </c>
      <c r="D422" s="12">
        <f t="shared" si="7"/>
        <v>72.6183196552244</v>
      </c>
    </row>
    <row r="423" ht="23.4" customHeight="1" spans="1:4">
      <c r="A423" s="10" t="s">
        <v>405</v>
      </c>
      <c r="B423" s="11">
        <v>16.4934847776</v>
      </c>
      <c r="C423" s="11">
        <v>17.023313612</v>
      </c>
      <c r="D423" s="12">
        <f t="shared" si="7"/>
        <v>103.212352280578</v>
      </c>
    </row>
    <row r="424" ht="23.4" customHeight="1" spans="1:4">
      <c r="A424" s="10" t="s">
        <v>64</v>
      </c>
      <c r="B424" s="11">
        <v>0.0673477672</v>
      </c>
      <c r="C424" s="11">
        <v>0.09458904</v>
      </c>
      <c r="D424" s="12">
        <f t="shared" si="7"/>
        <v>140.448665089524</v>
      </c>
    </row>
    <row r="425" ht="23.4" customHeight="1" spans="1:4">
      <c r="A425" s="10" t="s">
        <v>406</v>
      </c>
      <c r="B425" s="11">
        <v>13.7747282661</v>
      </c>
      <c r="C425" s="11">
        <v>13.932301</v>
      </c>
      <c r="D425" s="12">
        <f t="shared" si="7"/>
        <v>101.143926260148</v>
      </c>
    </row>
    <row r="426" ht="23.4" customHeight="1" spans="1:4">
      <c r="A426" s="10" t="s">
        <v>407</v>
      </c>
      <c r="B426" s="11">
        <v>1.4801614267</v>
      </c>
      <c r="C426" s="11">
        <v>0.6096135651</v>
      </c>
      <c r="D426" s="12">
        <f t="shared" si="7"/>
        <v>41.1856135488631</v>
      </c>
    </row>
    <row r="427" ht="23.4" customHeight="1" spans="1:4">
      <c r="A427" s="10" t="s">
        <v>408</v>
      </c>
      <c r="B427" s="11">
        <v>0.2527053076</v>
      </c>
      <c r="C427" s="11">
        <v>0.3122690069</v>
      </c>
      <c r="D427" s="12">
        <f t="shared" si="7"/>
        <v>123.570418787674</v>
      </c>
    </row>
    <row r="428" ht="23.4" customHeight="1" spans="1:4">
      <c r="A428" s="10" t="s">
        <v>409</v>
      </c>
      <c r="B428" s="11">
        <v>0.91854201</v>
      </c>
      <c r="C428" s="11">
        <v>2.074541</v>
      </c>
      <c r="D428" s="12" t="s">
        <v>336</v>
      </c>
    </row>
    <row r="429" ht="23.4" customHeight="1" spans="1:4">
      <c r="A429" s="10" t="s">
        <v>410</v>
      </c>
      <c r="B429" s="11">
        <v>48.6158716995</v>
      </c>
      <c r="C429" s="11">
        <v>30.258007</v>
      </c>
      <c r="D429" s="12">
        <f t="shared" si="7"/>
        <v>62.2389477803217</v>
      </c>
    </row>
    <row r="430" ht="23.4" customHeight="1" spans="1:4">
      <c r="A430" s="10" t="s">
        <v>411</v>
      </c>
      <c r="B430" s="11">
        <v>47.8829405363</v>
      </c>
      <c r="C430" s="11">
        <v>27.924</v>
      </c>
      <c r="D430" s="12">
        <f t="shared" si="7"/>
        <v>58.3172204698474</v>
      </c>
    </row>
    <row r="431" ht="23.4" customHeight="1" spans="1:4">
      <c r="A431" s="10" t="s">
        <v>412</v>
      </c>
      <c r="B431" s="11">
        <v>0.7329311632</v>
      </c>
      <c r="C431" s="11">
        <v>2.334007</v>
      </c>
      <c r="D431" s="12" t="s">
        <v>413</v>
      </c>
    </row>
    <row r="432" ht="27" customHeight="1" spans="1:4">
      <c r="A432" s="10" t="s">
        <v>39</v>
      </c>
      <c r="B432" s="11">
        <v>345.4110000403</v>
      </c>
      <c r="C432" s="11">
        <f>332.4348483309+20</f>
        <v>352.4348483309</v>
      </c>
      <c r="D432" s="12">
        <f t="shared" si="7"/>
        <v>102.033475566725</v>
      </c>
    </row>
    <row r="433" ht="23.4" customHeight="1" spans="1:4">
      <c r="A433" s="10" t="s">
        <v>414</v>
      </c>
      <c r="B433" s="11">
        <v>0.2051478421</v>
      </c>
      <c r="C433" s="11">
        <v>0.19717955</v>
      </c>
      <c r="D433" s="12">
        <f t="shared" si="7"/>
        <v>96.1158294338208</v>
      </c>
    </row>
    <row r="434" ht="23.4" customHeight="1" spans="1:4">
      <c r="A434" s="10" t="s">
        <v>64</v>
      </c>
      <c r="B434" s="11">
        <v>0.1514166341</v>
      </c>
      <c r="C434" s="11">
        <v>0.14106055</v>
      </c>
      <c r="D434" s="12">
        <f t="shared" si="7"/>
        <v>93.1605373732185</v>
      </c>
    </row>
    <row r="435" ht="23.4" customHeight="1" spans="1:4">
      <c r="A435" s="10" t="s">
        <v>415</v>
      </c>
      <c r="B435" s="11">
        <v>0.053731208</v>
      </c>
      <c r="C435" s="11">
        <v>0.056119</v>
      </c>
      <c r="D435" s="12">
        <f t="shared" si="7"/>
        <v>104.443957411119</v>
      </c>
    </row>
    <row r="436" ht="23.4" customHeight="1" spans="1:4">
      <c r="A436" s="10" t="s">
        <v>416</v>
      </c>
      <c r="B436" s="11">
        <v>0.1418726198</v>
      </c>
      <c r="C436" s="11">
        <v>0.1966027411</v>
      </c>
      <c r="D436" s="12">
        <f t="shared" si="7"/>
        <v>138.576944146907</v>
      </c>
    </row>
    <row r="437" ht="23.4" customHeight="1" spans="1:4">
      <c r="A437" s="10" t="s">
        <v>72</v>
      </c>
      <c r="B437" s="11"/>
      <c r="C437" s="11">
        <v>0.1504447411</v>
      </c>
      <c r="D437" s="12"/>
    </row>
    <row r="438" ht="23.4" customHeight="1" spans="1:4">
      <c r="A438" s="10" t="s">
        <v>417</v>
      </c>
      <c r="B438" s="11">
        <v>0.1418726198</v>
      </c>
      <c r="C438" s="11">
        <v>0.046158</v>
      </c>
      <c r="D438" s="12">
        <f t="shared" si="7"/>
        <v>32.5348189559547</v>
      </c>
    </row>
    <row r="439" ht="23.4" customHeight="1" spans="1:4">
      <c r="A439" s="10" t="s">
        <v>418</v>
      </c>
      <c r="B439" s="11">
        <v>0.2247760842</v>
      </c>
      <c r="C439" s="11">
        <v>0.290175644</v>
      </c>
      <c r="D439" s="12">
        <f t="shared" ref="D439:D497" si="8">C439/B439*100</f>
        <v>129.095426247309</v>
      </c>
    </row>
    <row r="440" ht="35.4" customHeight="1" spans="1:4">
      <c r="A440" s="10" t="s">
        <v>64</v>
      </c>
      <c r="B440" s="11">
        <v>0.1179159053</v>
      </c>
      <c r="C440" s="11">
        <v>0.14924795</v>
      </c>
      <c r="D440" s="12">
        <f t="shared" si="8"/>
        <v>126.571516896118</v>
      </c>
    </row>
    <row r="441" ht="23.4" customHeight="1" spans="1:4">
      <c r="A441" s="10" t="s">
        <v>65</v>
      </c>
      <c r="B441" s="11">
        <v>0.0242926163</v>
      </c>
      <c r="C441" s="11">
        <v>0.034069</v>
      </c>
      <c r="D441" s="12">
        <f t="shared" si="8"/>
        <v>140.244260145829</v>
      </c>
    </row>
    <row r="442" ht="36.6" customHeight="1" spans="1:4">
      <c r="A442" s="10" t="s">
        <v>419</v>
      </c>
      <c r="B442" s="11">
        <v>0.0825675626</v>
      </c>
      <c r="C442" s="11">
        <v>0.106858694</v>
      </c>
      <c r="D442" s="12">
        <f t="shared" si="8"/>
        <v>129.419702647248</v>
      </c>
    </row>
    <row r="443" ht="23.4" customHeight="1" spans="1:4">
      <c r="A443" s="10" t="s">
        <v>420</v>
      </c>
      <c r="B443" s="11">
        <v>344.4157576542</v>
      </c>
      <c r="C443" s="11">
        <f>331.1508903958+20</f>
        <v>351.1508903958</v>
      </c>
      <c r="D443" s="12">
        <f t="shared" si="8"/>
        <v>101.955523982838</v>
      </c>
    </row>
    <row r="444" ht="24" customHeight="1" spans="1:4">
      <c r="A444" s="10" t="s">
        <v>421</v>
      </c>
      <c r="B444" s="11">
        <v>344.4157576542</v>
      </c>
      <c r="C444" s="11">
        <f>331.1508903958+20</f>
        <v>351.1508903958</v>
      </c>
      <c r="D444" s="12">
        <f t="shared" si="8"/>
        <v>101.955523982838</v>
      </c>
    </row>
    <row r="445" ht="23.4" customHeight="1" spans="1:4">
      <c r="A445" s="10" t="s">
        <v>422</v>
      </c>
      <c r="B445" s="11">
        <v>0.42344584</v>
      </c>
      <c r="C445" s="11">
        <v>0.6</v>
      </c>
      <c r="D445" s="12">
        <f t="shared" si="8"/>
        <v>141.694626165179</v>
      </c>
    </row>
    <row r="446" ht="23.4" customHeight="1" spans="1:4">
      <c r="A446" s="10" t="s">
        <v>423</v>
      </c>
      <c r="B446" s="11">
        <v>0.42344584</v>
      </c>
      <c r="C446" s="11">
        <v>0.6</v>
      </c>
      <c r="D446" s="12">
        <f t="shared" si="8"/>
        <v>141.694626165179</v>
      </c>
    </row>
    <row r="447" ht="23.4" customHeight="1" spans="1:4">
      <c r="A447" s="10" t="s">
        <v>40</v>
      </c>
      <c r="B447" s="11">
        <v>4.3562290451</v>
      </c>
      <c r="C447" s="11">
        <v>4.655</v>
      </c>
      <c r="D447" s="12">
        <f t="shared" si="8"/>
        <v>106.858476719356</v>
      </c>
    </row>
    <row r="448" ht="23.4" customHeight="1" spans="1:4">
      <c r="A448" s="10" t="s">
        <v>424</v>
      </c>
      <c r="B448" s="11">
        <v>4.3562290451</v>
      </c>
      <c r="C448" s="11">
        <v>4.655</v>
      </c>
      <c r="D448" s="12">
        <f t="shared" si="8"/>
        <v>106.858476719356</v>
      </c>
    </row>
    <row r="449" ht="23.4" customHeight="1" spans="1:4">
      <c r="A449" s="10" t="s">
        <v>425</v>
      </c>
      <c r="B449" s="11">
        <v>4.3562290451</v>
      </c>
      <c r="C449" s="11">
        <v>4.655</v>
      </c>
      <c r="D449" s="12">
        <f t="shared" si="8"/>
        <v>106.858476719356</v>
      </c>
    </row>
    <row r="450" ht="23.4" customHeight="1" spans="1:4">
      <c r="A450" s="10" t="s">
        <v>41</v>
      </c>
      <c r="B450" s="11">
        <v>2.6029585757</v>
      </c>
      <c r="C450" s="11">
        <v>31.0295196</v>
      </c>
      <c r="D450" s="12" t="s">
        <v>42</v>
      </c>
    </row>
    <row r="451" ht="23.4" customHeight="1" spans="1:4">
      <c r="A451" s="10" t="s">
        <v>426</v>
      </c>
      <c r="B451" s="11">
        <v>1.0555151554</v>
      </c>
      <c r="C451" s="11">
        <v>0.3943196</v>
      </c>
      <c r="D451" s="12">
        <f t="shared" si="8"/>
        <v>37.3580235189108</v>
      </c>
    </row>
    <row r="452" ht="23.4" customHeight="1" spans="1:4">
      <c r="A452" s="10" t="s">
        <v>64</v>
      </c>
      <c r="B452" s="11">
        <v>0.1030832479</v>
      </c>
      <c r="C452" s="11">
        <v>0.1321996</v>
      </c>
      <c r="D452" s="12">
        <f t="shared" si="8"/>
        <v>128.245474112579</v>
      </c>
    </row>
    <row r="453" ht="23.4" customHeight="1" spans="1:4">
      <c r="A453" s="10" t="s">
        <v>72</v>
      </c>
      <c r="B453" s="11">
        <v>0.0516632675</v>
      </c>
      <c r="C453" s="11">
        <v>0.06172</v>
      </c>
      <c r="D453" s="12">
        <f t="shared" si="8"/>
        <v>119.465924217821</v>
      </c>
    </row>
    <row r="454" ht="23.4" customHeight="1" spans="1:4">
      <c r="A454" s="10" t="s">
        <v>427</v>
      </c>
      <c r="B454" s="11">
        <v>0.90076864</v>
      </c>
      <c r="C454" s="11">
        <v>0.2004</v>
      </c>
      <c r="D454" s="12">
        <f t="shared" si="8"/>
        <v>22.2476661709715</v>
      </c>
    </row>
    <row r="455" ht="23.4" customHeight="1" spans="1:4">
      <c r="A455" s="10" t="s">
        <v>428</v>
      </c>
      <c r="B455" s="11">
        <v>0</v>
      </c>
      <c r="C455" s="11">
        <v>30</v>
      </c>
      <c r="D455" s="12"/>
    </row>
    <row r="456" ht="23.4" customHeight="1" spans="1:4">
      <c r="A456" s="10" t="s">
        <v>429</v>
      </c>
      <c r="B456" s="11">
        <v>0</v>
      </c>
      <c r="C456" s="11">
        <v>30</v>
      </c>
      <c r="D456" s="12"/>
    </row>
    <row r="457" ht="23.4" customHeight="1" spans="1:4">
      <c r="A457" s="10" t="s">
        <v>430</v>
      </c>
      <c r="B457" s="11">
        <v>1.5474434203</v>
      </c>
      <c r="C457" s="11">
        <v>0.6352</v>
      </c>
      <c r="D457" s="12">
        <f t="shared" si="8"/>
        <v>41.0483505675997</v>
      </c>
    </row>
    <row r="458" ht="23.4" customHeight="1" spans="1:4">
      <c r="A458" s="10" t="s">
        <v>431</v>
      </c>
      <c r="B458" s="11">
        <v>1.5474434203</v>
      </c>
      <c r="C458" s="11">
        <v>0.6352</v>
      </c>
      <c r="D458" s="12">
        <f t="shared" si="8"/>
        <v>41.0483505675997</v>
      </c>
    </row>
    <row r="459" ht="23.4" customHeight="1" spans="1:4">
      <c r="A459" s="10" t="s">
        <v>43</v>
      </c>
      <c r="B459" s="11">
        <v>0.444632515</v>
      </c>
      <c r="C459" s="11">
        <v>0.2771</v>
      </c>
      <c r="D459" s="12">
        <f t="shared" si="8"/>
        <v>62.321128269263</v>
      </c>
    </row>
    <row r="460" ht="23.4" customHeight="1" spans="1:4">
      <c r="A460" s="10" t="s">
        <v>432</v>
      </c>
      <c r="B460" s="11">
        <v>0.26655</v>
      </c>
      <c r="C460" s="11">
        <v>0.2421</v>
      </c>
      <c r="D460" s="12">
        <f t="shared" si="8"/>
        <v>90.8272369161508</v>
      </c>
    </row>
    <row r="461" ht="23.4" customHeight="1" spans="1:4">
      <c r="A461" s="10" t="s">
        <v>433</v>
      </c>
      <c r="B461" s="11">
        <v>0.02</v>
      </c>
      <c r="C461" s="11">
        <v>0.02</v>
      </c>
      <c r="D461" s="12">
        <f t="shared" si="8"/>
        <v>100</v>
      </c>
    </row>
    <row r="462" ht="23.4" customHeight="1" spans="1:4">
      <c r="A462" s="10" t="s">
        <v>434</v>
      </c>
      <c r="B462" s="11">
        <v>0.158082515</v>
      </c>
      <c r="C462" s="11">
        <v>0.015</v>
      </c>
      <c r="D462" s="12">
        <f t="shared" si="8"/>
        <v>9.48871543446788</v>
      </c>
    </row>
    <row r="463" ht="23.4" customHeight="1" spans="1:4">
      <c r="A463" s="10" t="s">
        <v>44</v>
      </c>
      <c r="B463" s="11">
        <v>1.6309049438</v>
      </c>
      <c r="C463" s="11">
        <v>1.8918783689</v>
      </c>
      <c r="D463" s="12">
        <f t="shared" si="8"/>
        <v>116.001755718021</v>
      </c>
    </row>
    <row r="464" ht="23.4" customHeight="1" spans="1:4">
      <c r="A464" s="10" t="s">
        <v>435</v>
      </c>
      <c r="B464" s="11">
        <v>1.5065179438</v>
      </c>
      <c r="C464" s="11">
        <v>1.8038473689</v>
      </c>
      <c r="D464" s="12">
        <f t="shared" si="8"/>
        <v>119.736202036202</v>
      </c>
    </row>
    <row r="465" ht="23.4" customHeight="1" spans="1:4">
      <c r="A465" s="10" t="s">
        <v>64</v>
      </c>
      <c r="B465" s="11">
        <v>0.212344383</v>
      </c>
      <c r="C465" s="11">
        <v>0.2560380956</v>
      </c>
      <c r="D465" s="12">
        <f t="shared" si="8"/>
        <v>120.576815822814</v>
      </c>
    </row>
    <row r="466" ht="23.4" customHeight="1" spans="1:4">
      <c r="A466" s="10" t="s">
        <v>436</v>
      </c>
      <c r="B466" s="13">
        <v>0.121204379</v>
      </c>
      <c r="C466" s="13">
        <v>0.1156755</v>
      </c>
      <c r="D466" s="12">
        <f t="shared" si="8"/>
        <v>95.4383834597263</v>
      </c>
    </row>
    <row r="467" ht="23.4" customHeight="1" spans="1:4">
      <c r="A467" s="10" t="s">
        <v>72</v>
      </c>
      <c r="B467" s="11">
        <v>1.1729691818</v>
      </c>
      <c r="C467" s="11">
        <v>1.4321337733</v>
      </c>
      <c r="D467" s="12">
        <f t="shared" si="8"/>
        <v>122.094748568099</v>
      </c>
    </row>
    <row r="468" ht="23.4" customHeight="1" spans="1:4">
      <c r="A468" s="10" t="s">
        <v>437</v>
      </c>
      <c r="B468" s="11">
        <v>0.124387</v>
      </c>
      <c r="C468" s="11">
        <v>0.088031</v>
      </c>
      <c r="D468" s="12">
        <f t="shared" si="8"/>
        <v>70.7718652270736</v>
      </c>
    </row>
    <row r="469" ht="23.4" customHeight="1" spans="1:4">
      <c r="A469" s="10" t="s">
        <v>438</v>
      </c>
      <c r="B469" s="11">
        <v>0.124387</v>
      </c>
      <c r="C469" s="11">
        <v>0.088031</v>
      </c>
      <c r="D469" s="12">
        <f t="shared" si="8"/>
        <v>70.7718652270736</v>
      </c>
    </row>
    <row r="470" ht="23.4" customHeight="1" spans="1:4">
      <c r="A470" s="10" t="s">
        <v>45</v>
      </c>
      <c r="B470" s="11">
        <v>30.1314166765</v>
      </c>
      <c r="C470" s="11">
        <v>23.1619291838</v>
      </c>
      <c r="D470" s="12">
        <f t="shared" si="8"/>
        <v>76.8696986022047</v>
      </c>
    </row>
    <row r="471" ht="23.4" customHeight="1" spans="1:4">
      <c r="A471" s="10" t="s">
        <v>439</v>
      </c>
      <c r="B471" s="11">
        <v>9.7867770276</v>
      </c>
      <c r="C471" s="11">
        <v>0.215</v>
      </c>
      <c r="D471" s="12">
        <f t="shared" si="8"/>
        <v>2.1968417119719</v>
      </c>
    </row>
    <row r="472" ht="23.4" customHeight="1" spans="1:4">
      <c r="A472" s="10" t="s">
        <v>440</v>
      </c>
      <c r="B472" s="14">
        <v>0.000378</v>
      </c>
      <c r="C472" s="11"/>
      <c r="D472" s="12">
        <f t="shared" si="8"/>
        <v>0</v>
      </c>
    </row>
    <row r="473" ht="23.4" customHeight="1" spans="1:4">
      <c r="A473" s="10" t="s">
        <v>441</v>
      </c>
      <c r="B473" s="11">
        <v>0.26458488</v>
      </c>
      <c r="C473" s="11"/>
      <c r="D473" s="12">
        <f t="shared" si="8"/>
        <v>0</v>
      </c>
    </row>
    <row r="474" ht="23.4" customHeight="1" spans="1:4">
      <c r="A474" s="10" t="s">
        <v>442</v>
      </c>
      <c r="B474" s="11">
        <v>8.5904301476</v>
      </c>
      <c r="C474" s="11">
        <v>0.215</v>
      </c>
      <c r="D474" s="12">
        <f t="shared" si="8"/>
        <v>2.50278503294817</v>
      </c>
    </row>
    <row r="475" ht="23.4" customHeight="1" spans="1:4">
      <c r="A475" s="10" t="s">
        <v>443</v>
      </c>
      <c r="B475" s="11">
        <v>0.47512</v>
      </c>
      <c r="C475" s="11"/>
      <c r="D475" s="12">
        <f t="shared" si="8"/>
        <v>0</v>
      </c>
    </row>
    <row r="476" ht="23.4" customHeight="1" spans="1:4">
      <c r="A476" s="10" t="s">
        <v>444</v>
      </c>
      <c r="B476" s="11">
        <v>0.456264</v>
      </c>
      <c r="C476" s="11">
        <v>0</v>
      </c>
      <c r="D476" s="12">
        <f t="shared" si="8"/>
        <v>0</v>
      </c>
    </row>
    <row r="477" ht="23.4" customHeight="1" spans="1:4">
      <c r="A477" s="10" t="s">
        <v>445</v>
      </c>
      <c r="B477" s="11">
        <v>20.3446396489</v>
      </c>
      <c r="C477" s="11">
        <v>22.9469291838</v>
      </c>
      <c r="D477" s="12">
        <f t="shared" si="8"/>
        <v>112.791032821467</v>
      </c>
    </row>
    <row r="478" ht="23.4" customHeight="1" spans="1:4">
      <c r="A478" s="10" t="s">
        <v>446</v>
      </c>
      <c r="B478" s="11">
        <v>13.2977755959</v>
      </c>
      <c r="C478" s="11">
        <v>14.7486503862</v>
      </c>
      <c r="D478" s="12">
        <f t="shared" si="8"/>
        <v>110.910657800146</v>
      </c>
    </row>
    <row r="479" ht="23.4" customHeight="1" spans="1:4">
      <c r="A479" s="10" t="s">
        <v>447</v>
      </c>
      <c r="B479" s="11">
        <v>7.046864053</v>
      </c>
      <c r="C479" s="11">
        <v>8.1982787976</v>
      </c>
      <c r="D479" s="12">
        <f t="shared" si="8"/>
        <v>116.33939204645</v>
      </c>
    </row>
    <row r="480" ht="23.4" customHeight="1" spans="1:4">
      <c r="A480" s="10" t="s">
        <v>46</v>
      </c>
      <c r="B480" s="11">
        <v>0.2686267366</v>
      </c>
      <c r="C480" s="11">
        <v>1.0835916</v>
      </c>
      <c r="D480" s="12">
        <f t="shared" si="8"/>
        <v>403.381887341143</v>
      </c>
    </row>
    <row r="481" ht="23.4" customHeight="1" spans="1:4">
      <c r="A481" s="10" t="s">
        <v>448</v>
      </c>
      <c r="B481" s="11">
        <v>0.2686267366</v>
      </c>
      <c r="C481" s="11">
        <v>1.0835916</v>
      </c>
      <c r="D481" s="12">
        <f t="shared" si="8"/>
        <v>403.381887341143</v>
      </c>
    </row>
    <row r="482" ht="23.4" customHeight="1" spans="1:4">
      <c r="A482" s="10" t="s">
        <v>449</v>
      </c>
      <c r="B482" s="11">
        <v>0.2</v>
      </c>
      <c r="C482" s="11">
        <v>1</v>
      </c>
      <c r="D482" s="12" t="s">
        <v>450</v>
      </c>
    </row>
    <row r="483" ht="23.4" customHeight="1" spans="1:4">
      <c r="A483" s="10" t="s">
        <v>72</v>
      </c>
      <c r="B483" s="13">
        <v>0.0378057366</v>
      </c>
      <c r="C483" s="13">
        <v>0.0435916</v>
      </c>
      <c r="D483" s="12">
        <f t="shared" si="8"/>
        <v>115.304194337533</v>
      </c>
    </row>
    <row r="484" ht="23.4" customHeight="1" spans="1:4">
      <c r="A484" s="10" t="s">
        <v>451</v>
      </c>
      <c r="B484" s="11">
        <v>0.030821</v>
      </c>
      <c r="C484" s="11">
        <v>0.04</v>
      </c>
      <c r="D484" s="12">
        <f t="shared" si="8"/>
        <v>129.781642386684</v>
      </c>
    </row>
    <row r="485" ht="23.4" customHeight="1" spans="1:4">
      <c r="A485" s="10" t="s">
        <v>48</v>
      </c>
      <c r="B485" s="11">
        <v>5.6797278317</v>
      </c>
      <c r="C485" s="11">
        <v>5.9559893308</v>
      </c>
      <c r="D485" s="12">
        <f t="shared" si="8"/>
        <v>104.863991854647</v>
      </c>
    </row>
    <row r="486" ht="23.4" customHeight="1" spans="1:4">
      <c r="A486" s="10" t="s">
        <v>452</v>
      </c>
      <c r="B486" s="11">
        <v>0.8104830271</v>
      </c>
      <c r="C486" s="11">
        <v>0.7171629888</v>
      </c>
      <c r="D486" s="12">
        <f t="shared" si="8"/>
        <v>88.4858738332979</v>
      </c>
    </row>
    <row r="487" ht="23.4" customHeight="1" spans="1:4">
      <c r="A487" s="10" t="s">
        <v>64</v>
      </c>
      <c r="B487" s="11">
        <v>0.1868516954</v>
      </c>
      <c r="C487" s="11">
        <v>0.3427474888</v>
      </c>
      <c r="D487" s="12">
        <f t="shared" si="8"/>
        <v>183.432902798269</v>
      </c>
    </row>
    <row r="488" ht="23.4" customHeight="1" spans="1:4">
      <c r="A488" s="10" t="s">
        <v>65</v>
      </c>
      <c r="B488" s="13">
        <v>0.002306</v>
      </c>
      <c r="C488" s="11"/>
      <c r="D488" s="12">
        <f t="shared" si="8"/>
        <v>0</v>
      </c>
    </row>
    <row r="489" ht="23.4" customHeight="1" spans="1:4">
      <c r="A489" s="10" t="s">
        <v>453</v>
      </c>
      <c r="B489" s="11">
        <v>0.3388648975</v>
      </c>
      <c r="C489" s="11">
        <v>0.151146</v>
      </c>
      <c r="D489" s="12">
        <f t="shared" si="8"/>
        <v>44.6036166965332</v>
      </c>
    </row>
    <row r="490" ht="23.4" customHeight="1" spans="1:4">
      <c r="A490" s="10" t="s">
        <v>454</v>
      </c>
      <c r="B490" s="11">
        <v>0.1335479016</v>
      </c>
      <c r="C490" s="11">
        <v>0.08</v>
      </c>
      <c r="D490" s="12">
        <f t="shared" si="8"/>
        <v>59.9035994138002</v>
      </c>
    </row>
    <row r="491" ht="23.4" customHeight="1" spans="1:4">
      <c r="A491" s="10" t="s">
        <v>455</v>
      </c>
      <c r="B491" s="11">
        <v>0.041739145</v>
      </c>
      <c r="C491" s="11">
        <v>0.0506945</v>
      </c>
      <c r="D491" s="12">
        <f t="shared" si="8"/>
        <v>121.455530533747</v>
      </c>
    </row>
    <row r="492" ht="23.4" customHeight="1" spans="1:4">
      <c r="A492" s="10" t="s">
        <v>456</v>
      </c>
      <c r="B492" s="11">
        <v>0.1071733876</v>
      </c>
      <c r="C492" s="11">
        <v>0.071465</v>
      </c>
      <c r="D492" s="12">
        <f t="shared" si="8"/>
        <v>66.6816656637995</v>
      </c>
    </row>
    <row r="493" ht="23.4" customHeight="1" spans="1:4">
      <c r="A493" s="10" t="s">
        <v>72</v>
      </c>
      <c r="B493" s="11"/>
      <c r="C493" s="11">
        <v>0.02111</v>
      </c>
      <c r="D493" s="12"/>
    </row>
    <row r="494" ht="23.4" customHeight="1" spans="1:4">
      <c r="A494" s="10" t="s">
        <v>457</v>
      </c>
      <c r="B494" s="11">
        <v>4.8692448046</v>
      </c>
      <c r="C494" s="11">
        <v>5.238826342</v>
      </c>
      <c r="D494" s="12">
        <f t="shared" si="8"/>
        <v>107.590120280066</v>
      </c>
    </row>
    <row r="495" ht="23.4" customHeight="1" spans="1:4">
      <c r="A495" s="10" t="s">
        <v>64</v>
      </c>
      <c r="B495" s="11">
        <v>3.37525993</v>
      </c>
      <c r="C495" s="11">
        <v>3.727910342</v>
      </c>
      <c r="D495" s="12">
        <f t="shared" si="8"/>
        <v>110.448096422606</v>
      </c>
    </row>
    <row r="496" ht="23.4" customHeight="1" spans="1:4">
      <c r="A496" s="10" t="s">
        <v>458</v>
      </c>
      <c r="B496" s="11">
        <v>1.3615808</v>
      </c>
      <c r="C496" s="11">
        <v>1.510916</v>
      </c>
      <c r="D496" s="12">
        <f t="shared" si="8"/>
        <v>110.967780979285</v>
      </c>
    </row>
    <row r="497" ht="23.4" customHeight="1" spans="1:4">
      <c r="A497" s="10" t="s">
        <v>459</v>
      </c>
      <c r="B497" s="11">
        <v>0.1324040746</v>
      </c>
      <c r="C497" s="11"/>
      <c r="D497" s="12">
        <f t="shared" si="8"/>
        <v>0</v>
      </c>
    </row>
    <row r="498" ht="23.4" customHeight="1" spans="1:4">
      <c r="A498" s="10" t="s">
        <v>49</v>
      </c>
      <c r="B498" s="11">
        <v>0</v>
      </c>
      <c r="C498" s="11">
        <v>41.55</v>
      </c>
      <c r="D498" s="12" t="s">
        <v>460</v>
      </c>
    </row>
    <row r="499" ht="23.4" customHeight="1" spans="1:4">
      <c r="A499" s="10" t="s">
        <v>50</v>
      </c>
      <c r="B499" s="11">
        <v>1.1600696264</v>
      </c>
      <c r="C499" s="11">
        <f>48.9939430925-20</f>
        <v>28.9939430925</v>
      </c>
      <c r="D499" s="12" t="s">
        <v>460</v>
      </c>
    </row>
    <row r="500" ht="23.4" customHeight="1" spans="1:4">
      <c r="A500" s="10" t="s">
        <v>461</v>
      </c>
      <c r="B500" s="11">
        <v>1.1600696264</v>
      </c>
      <c r="C500" s="11">
        <f>48.9939430925-20</f>
        <v>28.9939430925</v>
      </c>
      <c r="D500" s="12" t="s">
        <v>460</v>
      </c>
    </row>
    <row r="501" ht="23.4" customHeight="1" spans="1:4">
      <c r="A501" s="10" t="s">
        <v>462</v>
      </c>
      <c r="B501" s="11">
        <v>1.1600696264</v>
      </c>
      <c r="C501" s="11">
        <f>48.9939430925-20</f>
        <v>28.9939430925</v>
      </c>
      <c r="D501" s="12" t="s">
        <v>460</v>
      </c>
    </row>
    <row r="502" ht="23.4" customHeight="1" spans="1:4">
      <c r="A502" s="10" t="s">
        <v>52</v>
      </c>
      <c r="B502" s="11">
        <v>15.4243854</v>
      </c>
      <c r="C502" s="11">
        <v>15.20832096</v>
      </c>
      <c r="D502" s="12">
        <f t="shared" ref="D501:D506" si="9">C502/B502*100</f>
        <v>98.5992022735635</v>
      </c>
    </row>
    <row r="503" ht="23.4" customHeight="1" spans="1:4">
      <c r="A503" s="10" t="s">
        <v>463</v>
      </c>
      <c r="B503" s="11">
        <v>15.4243854</v>
      </c>
      <c r="C503" s="11">
        <v>15.20832096</v>
      </c>
      <c r="D503" s="12">
        <f t="shared" si="9"/>
        <v>98.5992022735635</v>
      </c>
    </row>
    <row r="504" ht="23.4" customHeight="1" spans="1:4">
      <c r="A504" s="10" t="s">
        <v>464</v>
      </c>
      <c r="B504" s="11">
        <v>15.4243854</v>
      </c>
      <c r="C504" s="11">
        <v>15.20832096</v>
      </c>
      <c r="D504" s="12">
        <f t="shared" si="9"/>
        <v>98.5992022735635</v>
      </c>
    </row>
    <row r="505" ht="23.4" customHeight="1" spans="1:4">
      <c r="A505" s="19"/>
      <c r="B505" s="11">
        <f>'[13]2023年区本级支出'!D496</f>
        <v>0</v>
      </c>
      <c r="C505" s="11"/>
      <c r="D505" s="12"/>
    </row>
    <row r="506" ht="23.4" customHeight="1" spans="1:4">
      <c r="A506" s="20" t="s">
        <v>53</v>
      </c>
      <c r="B506" s="11">
        <f>'[13]2023年区本级支出'!D497</f>
        <v>1420.4038627701</v>
      </c>
      <c r="C506" s="11">
        <f>C5+C122+C130+C154+C183+C196+C220+C302+C350+C362+C380+C422+C432+C447+C450+C459+C463+C470+C480+C485+C498+C499+C502</f>
        <v>1385</v>
      </c>
      <c r="D506" s="12">
        <f t="shared" si="9"/>
        <v>97.5074791263201</v>
      </c>
    </row>
    <row r="507" ht="23.4" customHeight="1" spans="1:4">
      <c r="A507" s="21"/>
      <c r="B507" s="11"/>
      <c r="C507" s="11"/>
      <c r="D507" s="12"/>
    </row>
    <row r="508" ht="23.4" customHeight="1" spans="1:4">
      <c r="A508" s="22" t="s">
        <v>54</v>
      </c>
      <c r="B508" s="23">
        <f>743817.46/10000</f>
        <v>74.381746</v>
      </c>
      <c r="C508" s="23">
        <v>75.68</v>
      </c>
      <c r="D508" s="12">
        <f t="shared" ref="D507:D514" si="10">C508/B508*100</f>
        <v>101.745393285068</v>
      </c>
    </row>
    <row r="509" ht="23.4" customHeight="1" spans="1:8">
      <c r="A509" s="22" t="s">
        <v>465</v>
      </c>
      <c r="B509" s="24">
        <v>58.1583000000001</v>
      </c>
      <c r="C509" s="24">
        <v>115</v>
      </c>
      <c r="D509" s="12">
        <f t="shared" si="10"/>
        <v>197.736178670972</v>
      </c>
      <c r="H509" s="25"/>
    </row>
    <row r="510" ht="23.4" customHeight="1" spans="1:4">
      <c r="A510" s="22" t="s">
        <v>55</v>
      </c>
      <c r="B510" s="23">
        <v>88.5477</v>
      </c>
      <c r="C510" s="23">
        <v>68</v>
      </c>
      <c r="D510" s="12">
        <f t="shared" si="10"/>
        <v>76.7947671142221</v>
      </c>
    </row>
    <row r="511" ht="23.4" customHeight="1" spans="1:4">
      <c r="A511" s="22" t="s">
        <v>56</v>
      </c>
      <c r="B511" s="23">
        <v>162.3288105493</v>
      </c>
      <c r="C511" s="23"/>
      <c r="D511" s="12">
        <f t="shared" si="10"/>
        <v>0</v>
      </c>
    </row>
    <row r="512" ht="23.4" customHeight="1" spans="1:4">
      <c r="A512" s="22" t="s">
        <v>58</v>
      </c>
      <c r="B512" s="23">
        <v>8.910872</v>
      </c>
      <c r="C512" s="23"/>
      <c r="D512" s="12">
        <f t="shared" si="10"/>
        <v>0</v>
      </c>
    </row>
    <row r="513" ht="23.4" customHeight="1" spans="1:4">
      <c r="A513" s="22"/>
      <c r="B513" s="11"/>
      <c r="C513" s="11"/>
      <c r="D513" s="12"/>
    </row>
    <row r="514" ht="23.4" customHeight="1" spans="1:4">
      <c r="A514" s="20" t="s">
        <v>24</v>
      </c>
      <c r="B514" s="11">
        <f>SUM(B506:B512)</f>
        <v>1812.7312913194</v>
      </c>
      <c r="C514" s="11">
        <f>SUM(C506:C512)</f>
        <v>1643.68</v>
      </c>
      <c r="D514" s="12">
        <f t="shared" si="10"/>
        <v>90.6742222562752</v>
      </c>
    </row>
    <row r="515" ht="46.2" customHeight="1" spans="1:4">
      <c r="A515" s="26" t="s">
        <v>466</v>
      </c>
      <c r="B515" s="26"/>
      <c r="C515" s="26"/>
      <c r="D515" s="26"/>
    </row>
  </sheetData>
  <mergeCells count="2">
    <mergeCell ref="A2:D2"/>
    <mergeCell ref="A515:D515"/>
  </mergeCells>
  <printOptions horizontalCentered="1"/>
  <pageMargins left="0.31496062992126" right="0.31496062992126" top="0.748031496062992" bottom="0.748031496062992" header="0.31496062992126" footer="0.31496062992126"/>
  <pageSetup paperSize="9" scale="90" fitToHeight="2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2024年全区收入 </vt:lpstr>
      <vt:lpstr>2024年全区支出</vt:lpstr>
      <vt:lpstr>2024年区本级收入</vt:lpstr>
      <vt:lpstr>2024年区本级支出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韩明汝</dc:creator>
  <cp:lastModifiedBy>user</cp:lastModifiedBy>
  <dcterms:created xsi:type="dcterms:W3CDTF">2022-12-29T10:33:00Z</dcterms:created>
  <cp:lastPrinted>2023-01-04T19:49:00Z</cp:lastPrinted>
  <dcterms:modified xsi:type="dcterms:W3CDTF">2024-01-06T16:03:03Z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9BF4C771E565BCF4FF615D652C1CDF59</vt:lpwstr>
  </property>
  <property fmtid="{D5CDD505-2E9C-101B-9397-08002B2CF9AE}" pid="3" name="KSOProductBuildVer">
    <vt:lpwstr>2052-11.8.2.11961</vt:lpwstr>
  </property>
</Properties>
</file>